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showHorizontalScroll="0" showVerticalScroll="0" showSheetTabs="0" xWindow="0" yWindow="0" windowWidth="20490" windowHeight="7755" tabRatio="0" activeTab="3"/>
  </bookViews>
  <sheets>
    <sheet name="menu" sheetId="9" r:id="rId1"/>
    <sheet name="Centrodia" sheetId="5" r:id="rId2"/>
    <sheet name="presidencia" sheetId="15" r:id="rId3"/>
    <sheet name="creas2015" sheetId="11" r:id="rId4"/>
    <sheet name="Planilha1" sheetId="19" r:id="rId5"/>
    <sheet name="Prest. contas" sheetId="10" r:id="rId6"/>
    <sheet name="bdcreas" sheetId="12" r:id="rId7"/>
    <sheet name="B_DADOS" sheetId="4" r:id="rId8"/>
    <sheet name="ENTRADAresidencia" sheetId="16" r:id="rId9"/>
    <sheet name="EntradaCentro" sheetId="17" r:id="rId10"/>
    <sheet name="Entrada_creas" sheetId="18" r:id="rId11"/>
    <sheet name="Gráf1" sheetId="21" r:id="rId12"/>
    <sheet name="Plan1" sheetId="20" r:id="rId13"/>
  </sheets>
  <definedNames>
    <definedName name="_xlnm.Print_Area" localSheetId="1">Centrodia!$A$1:$J$60</definedName>
    <definedName name="Lista_de_Municipios">B_DADOS!$A$3:$A$3</definedName>
    <definedName name="listacentro">B_DADOS!$A$8:$A$9</definedName>
    <definedName name="listacreas">bdcreas!$A$3:$A$20</definedName>
    <definedName name="Listaresid">B_DADOS!$A$4:$A$7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6" i="11" l="1"/>
  <c r="B6" i="11" l="1"/>
  <c r="F63" i="11" s="1"/>
  <c r="B6" i="15"/>
  <c r="C7" i="15" s="1"/>
  <c r="B6" i="5"/>
  <c r="C7" i="5"/>
  <c r="C8" i="5"/>
  <c r="J53" i="15"/>
  <c r="C57" i="5"/>
  <c r="J52" i="5"/>
  <c r="C14" i="11"/>
  <c r="C18" i="5"/>
  <c r="F7" i="5"/>
  <c r="C58" i="15"/>
  <c r="C61" i="11"/>
  <c r="H57" i="10"/>
  <c r="I56" i="10"/>
  <c r="H15" i="10"/>
  <c r="G15" i="10"/>
  <c r="C19" i="5"/>
  <c r="F8" i="5"/>
  <c r="D12" i="5"/>
  <c r="F59" i="5"/>
  <c r="G13" i="5"/>
  <c r="C19" i="15"/>
  <c r="C14" i="5"/>
  <c r="F14" i="5"/>
  <c r="F7" i="15"/>
  <c r="G13" i="11" l="1"/>
  <c r="F8" i="11"/>
  <c r="C19" i="11"/>
  <c r="C8" i="11"/>
  <c r="F14" i="11"/>
  <c r="C20" i="11"/>
  <c r="D12" i="11"/>
  <c r="F7" i="11"/>
  <c r="G13" i="15"/>
  <c r="C20" i="15"/>
  <c r="C8" i="15"/>
  <c r="F8" i="15"/>
  <c r="D12" i="15"/>
  <c r="F60" i="15"/>
  <c r="F14" i="15"/>
  <c r="C14" i="15"/>
</calcChain>
</file>

<file path=xl/sharedStrings.xml><?xml version="1.0" encoding="utf-8"?>
<sst xmlns="http://schemas.openxmlformats.org/spreadsheetml/2006/main" count="709" uniqueCount="385">
  <si>
    <t>GOVERNO DO ESTADO DO RIO GRANDE DO SUL</t>
  </si>
  <si>
    <t>-</t>
  </si>
  <si>
    <t>Passo Fundo / RS</t>
  </si>
  <si>
    <t>Pelotas / RS</t>
  </si>
  <si>
    <t>Rua Doutor João Freitas, n° 75</t>
  </si>
  <si>
    <t>Rua Marechal Deodoro, n° 404</t>
  </si>
  <si>
    <t>Município de Pelotas</t>
  </si>
  <si>
    <t>Município de Rio Grande</t>
  </si>
  <si>
    <t>DEPARTAMENTO DE ASSISTÊNCIA SOCIAL - DAS</t>
  </si>
  <si>
    <t>N° da Macro Ação</t>
  </si>
  <si>
    <t>Sim ou Não</t>
  </si>
  <si>
    <t>MACRO AÇÕES</t>
  </si>
  <si>
    <t>54 - 3316-7100/ 3316-7108</t>
  </si>
  <si>
    <t>53 - 3309-6023/ 3309-6000</t>
  </si>
  <si>
    <t>53 - 3233-8401</t>
  </si>
  <si>
    <t>Município de Passo Fundo</t>
  </si>
  <si>
    <t>54 - 33123070</t>
  </si>
  <si>
    <t>53 - 32258222</t>
  </si>
  <si>
    <t>53 - 30358494</t>
  </si>
  <si>
    <t>Famílias</t>
  </si>
  <si>
    <t>Minimo de Familías</t>
  </si>
  <si>
    <t>Alexandre Duarte Lindenmeyer</t>
  </si>
  <si>
    <t>Largo Engº João Fernandes Moreira S/Nº</t>
  </si>
  <si>
    <t>96200-900</t>
  </si>
  <si>
    <t xml:space="preserve"> RIO GRANDE</t>
  </si>
  <si>
    <t>Rua Marechal Floriano, n° 5</t>
  </si>
  <si>
    <t>Rio Grande / RS</t>
  </si>
  <si>
    <t xml:space="preserve">DECLARO, sob as penas da Lei, que as informações aqui contidas são verdadeiras e que me responsabilizo pelas mesmas. (CARIMBO E ASSINATURA DO PREFEITO).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</si>
  <si>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PLANO DE AÇÃO PARA CO-FINANCIAMENTO DO GOVERNO ESTADUAL</t>
  </si>
  <si>
    <t>I - DADOS CADASTRAIS</t>
  </si>
  <si>
    <t>1 -  ÓRGÃO PROPONENTE</t>
  </si>
  <si>
    <t>UF: RS</t>
  </si>
  <si>
    <t>CNPJ:</t>
  </si>
  <si>
    <t>Endereço:</t>
  </si>
  <si>
    <t>CEP:</t>
  </si>
  <si>
    <t>Telefone:</t>
  </si>
  <si>
    <t>Fax:</t>
  </si>
  <si>
    <t>E-mail:</t>
  </si>
  <si>
    <t>Nome do Prefeito:</t>
  </si>
  <si>
    <t>CPF:</t>
  </si>
  <si>
    <t>RG/Órgão Expedidor:</t>
  </si>
  <si>
    <t>Vínculo Institucional: Secretaria Municipal de Assistência Social ou Congênere.</t>
  </si>
  <si>
    <t>Ato de Criação: Lei</t>
  </si>
  <si>
    <t>Nº do Ato:</t>
  </si>
  <si>
    <t>Data da assinatura:</t>
  </si>
  <si>
    <t>Data da publicação:</t>
  </si>
  <si>
    <t>II - PREVISÃO DE ATENDIMENTO</t>
  </si>
  <si>
    <t>Referência de Atendimento</t>
  </si>
  <si>
    <t>R$</t>
  </si>
  <si>
    <t>3. Total dos recursos do Fundo Municipal para o exercício:</t>
  </si>
  <si>
    <t xml:space="preserve"> </t>
  </si>
  <si>
    <t>Data:</t>
  </si>
  <si>
    <t xml:space="preserve">Nome   </t>
  </si>
  <si>
    <t>Tipo logradouro</t>
  </si>
  <si>
    <t>Logradouro</t>
  </si>
  <si>
    <t>Numero</t>
  </si>
  <si>
    <t>Complemento</t>
  </si>
  <si>
    <t>Bairro</t>
  </si>
  <si>
    <t>Ddd</t>
  </si>
  <si>
    <t>Fone</t>
  </si>
  <si>
    <t>Cod. município</t>
  </si>
  <si>
    <t>CEP</t>
  </si>
  <si>
    <t>CPF</t>
  </si>
  <si>
    <t>CNPJ</t>
  </si>
  <si>
    <t>PIS</t>
  </si>
  <si>
    <t>INSS</t>
  </si>
  <si>
    <t>Banco</t>
  </si>
  <si>
    <t>Agencia</t>
  </si>
  <si>
    <t>Conta corrente</t>
  </si>
  <si>
    <t>Setor governamental</t>
  </si>
  <si>
    <t>Contrapartida</t>
  </si>
  <si>
    <t>Recurso</t>
  </si>
  <si>
    <t>Cód. Projeto</t>
  </si>
  <si>
    <t>Clas. Receita</t>
  </si>
  <si>
    <t>Credor</t>
  </si>
  <si>
    <t>Precatório</t>
  </si>
  <si>
    <t>Credor Tribunal de Justiça</t>
  </si>
  <si>
    <t>CENTRO</t>
  </si>
  <si>
    <t>19</t>
  </si>
  <si>
    <t>1975</t>
  </si>
  <si>
    <t/>
  </si>
  <si>
    <t>4</t>
  </si>
  <si>
    <t>5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</si>
  <si>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</si>
  <si>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</si>
  <si>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</si>
  <si>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</si>
  <si>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</si>
  <si>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</si>
  <si>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</si>
  <si>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</si>
  <si>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</si>
  <si>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</si>
  <si>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</si>
  <si>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</si>
  <si>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</si>
  <si>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</si>
  <si>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</si>
  <si>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</si>
  <si>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</si>
  <si>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Municípios</t>
  </si>
  <si>
    <t>N° IBGE</t>
  </si>
  <si>
    <t>Índice</t>
  </si>
  <si>
    <t>População</t>
  </si>
  <si>
    <t>Percentual de Rateio</t>
  </si>
  <si>
    <t>Cota mínima</t>
  </si>
  <si>
    <t>Recurso de Rateio</t>
  </si>
  <si>
    <t>Recurso Total</t>
  </si>
  <si>
    <t xml:space="preserve">Municipio </t>
  </si>
  <si>
    <t>PREFEITO(A) ELEITO(A)</t>
  </si>
  <si>
    <t>DDD</t>
  </si>
  <si>
    <t>FONE DA PREFEITURA</t>
  </si>
  <si>
    <t>ENDEREÇO PREFEITURA</t>
  </si>
  <si>
    <t>Luciano Palma de Azevedo</t>
  </si>
  <si>
    <t>Rua Dr. João Freitas 75</t>
  </si>
  <si>
    <t>99050-000</t>
  </si>
  <si>
    <t xml:space="preserve"> PASSO FUNDO</t>
  </si>
  <si>
    <t>PETROPOLIS</t>
  </si>
  <si>
    <t>Prala Coronel Pedro Osório 101</t>
  </si>
  <si>
    <t>96015-000</t>
  </si>
  <si>
    <t xml:space="preserve"> PELOTAS</t>
  </si>
  <si>
    <t xml:space="preserve">ESCOLHA SEU MUNICÍPIO </t>
  </si>
  <si>
    <t xml:space="preserve">53 - </t>
  </si>
  <si>
    <t xml:space="preserve">54 - </t>
  </si>
  <si>
    <t>Atendimento prioritário ao  acolhimento institucional para jovens e adultos com deficiência, em situação de dependência;</t>
  </si>
  <si>
    <t>Atendimento e acompanhamento  dos jovens e adultos com deficiência e suas famílias, de forma articulada com a rede socioassistencial;</t>
  </si>
  <si>
    <t>Aquisição de imobilizados para suporte a infraestrutura adequada ao atendimento do público;</t>
  </si>
  <si>
    <t>Formação, implementação e estratégias que apoiem o acesso às informações dos serviços socioassistenciais ao público alvo da política;</t>
  </si>
  <si>
    <t>Articulação com a rede de atendimento (socioassistencial, dentre as quais a Saúde, Educação, entre outras).</t>
  </si>
  <si>
    <t>Tem como objetivo garantir proteção integral – moradia, alimentação, higienização e trabalho protegido para famílias e indivíduos que se encontram sem referência e, ou, em situação de ameaça, necessitando ser retirados de seu núcleo familiar e, ou, comunitário. (PNAS/2004)</t>
  </si>
  <si>
    <t>2. Recursos próprios a serem alocados no Fundo (mensal):</t>
  </si>
  <si>
    <t>Atendimento – capacidade instalada de atendimento de até 10(dez) jovens e adultos com deficiência em situação de dependência – por unidade de Residência Inclusiva, com funcionamento 24 horas diárias, ininterruptamente.</t>
  </si>
  <si>
    <t>DIVISÃO DE PRESTAÇÃO DE CONTAS - DPC</t>
  </si>
  <si>
    <t>RELATÓRIO DE GESTÃO (EXECUÇÃO FÍSICO - FINANCEIRA)</t>
  </si>
  <si>
    <t xml:space="preserve">Executor: </t>
  </si>
  <si>
    <t>Termo de Adesão:</t>
  </si>
  <si>
    <t xml:space="preserve">Período: de                  </t>
  </si>
  <si>
    <t>até</t>
  </si>
  <si>
    <t>FÍSICO (UNIDADE)</t>
  </si>
  <si>
    <t>Meta</t>
  </si>
  <si>
    <t>Programado</t>
  </si>
  <si>
    <t>Executado</t>
  </si>
  <si>
    <t xml:space="preserve">Famílias atendidas </t>
  </si>
  <si>
    <t>Total</t>
  </si>
  <si>
    <t>FINANCEIRO (VALORES EM R$ 1,00)</t>
  </si>
  <si>
    <t>Item</t>
  </si>
  <si>
    <t>Macro Ação</t>
  </si>
  <si>
    <t>Descrição da Despesa</t>
  </si>
  <si>
    <t>Data Despesa</t>
  </si>
  <si>
    <t>N° Doc. Fiscal</t>
  </si>
  <si>
    <t>Fornecedor</t>
  </si>
  <si>
    <t>CNPJ / CPF</t>
  </si>
  <si>
    <t>Valor</t>
  </si>
  <si>
    <t>META</t>
  </si>
  <si>
    <t>Descrição</t>
  </si>
  <si>
    <t>Valor a ser reprogramado no próximo exercício</t>
  </si>
  <si>
    <t xml:space="preserve"> A U T E N T I C A Ç Ã O</t>
  </si>
  <si>
    <t>Responsável pelo Controle Interno Municipal</t>
  </si>
  <si>
    <t>Secretário Municipal de Assistência Social</t>
  </si>
  <si>
    <t>Assinatura: _______________________________</t>
  </si>
  <si>
    <t>Nome:</t>
  </si>
  <si>
    <t>Cargo:</t>
  </si>
  <si>
    <t>Fone:</t>
  </si>
  <si>
    <t>Presidente do Conselho Municipal de Assistência Social</t>
  </si>
  <si>
    <t>Prefeito Municipal</t>
  </si>
  <si>
    <t>Referência de Atendimento: 50 famílias</t>
  </si>
  <si>
    <t>Atendimentos às famílias e indivíduos com seus direitos violados, mas cujos vínculos familiar e comunitário não foram rompidos;</t>
  </si>
  <si>
    <t>Atendimento e acompanhamento às famílias e indivíduos com seus direitos violados de forma articulada com a rede socioassistencial;</t>
  </si>
  <si>
    <t>Formulação, implementação e estratégias que apoiem o acesso às informações dos serviços socioassistenciais ao público alvo da política social especial de média complexidade;</t>
  </si>
  <si>
    <t>Município de Santo Antônio das Missões</t>
  </si>
  <si>
    <t>Santo Antônio das Missões / RS</t>
  </si>
  <si>
    <t>Puranci Barcelos dos Santos</t>
  </si>
  <si>
    <t xml:space="preserve">55 - </t>
  </si>
  <si>
    <t>55 - 3367-1450</t>
  </si>
  <si>
    <t>Av. Pref.José Nunes de Abreu 6000</t>
  </si>
  <si>
    <t>97870-000</t>
  </si>
  <si>
    <t xml:space="preserve"> SANTO ANTONIO DAS MISSOES</t>
  </si>
  <si>
    <t>Rua Firmo Medeiros, n° 3517</t>
  </si>
  <si>
    <t>55 - 33671260</t>
  </si>
  <si>
    <t>Município de Agudo</t>
  </si>
  <si>
    <t>Agudo / RS</t>
  </si>
  <si>
    <t>55 - 3265-1144 / 3265-1142</t>
  </si>
  <si>
    <t>Av. Tiradentes 1625</t>
  </si>
  <si>
    <t>96540-000</t>
  </si>
  <si>
    <t xml:space="preserve"> AGUDO</t>
  </si>
  <si>
    <t>Avenida Concordia, n° 1274</t>
  </si>
  <si>
    <t>55 - 32652251</t>
  </si>
  <si>
    <t>Município de Arroio Grande</t>
  </si>
  <si>
    <t>Arroio Grande / RS</t>
  </si>
  <si>
    <t>53 - 3262-5000</t>
  </si>
  <si>
    <t>Dr.Monteiro, 199</t>
  </si>
  <si>
    <t>96330-000</t>
  </si>
  <si>
    <t xml:space="preserve"> ARROIO GRANDE</t>
  </si>
  <si>
    <t>Rua Doutor  Monteiro, n° 199</t>
  </si>
  <si>
    <t>53 - 32625000</t>
  </si>
  <si>
    <t xml:space="preserve">51 - </t>
  </si>
  <si>
    <t>Município de Fontoura Xavier</t>
  </si>
  <si>
    <t>Fontoura Xavier / RS</t>
  </si>
  <si>
    <t>54 - 3389-1122</t>
  </si>
  <si>
    <t>A. 25 de julho 920</t>
  </si>
  <si>
    <t>99910-000</t>
  </si>
  <si>
    <t xml:space="preserve"> FONTOURA XAVIER</t>
  </si>
  <si>
    <t>Avenida 25 de Abril, n° 920</t>
  </si>
  <si>
    <t>ANEXO PREFEITURA MUNICIPAL</t>
  </si>
  <si>
    <t>54 - 33891122</t>
  </si>
  <si>
    <t>Município de Horizontina</t>
  </si>
  <si>
    <t>Horizontina / RS</t>
  </si>
  <si>
    <t>55 - 3537-7516 / 3537-7500</t>
  </si>
  <si>
    <t>Balduino schneider 375</t>
  </si>
  <si>
    <t>98920-000</t>
  </si>
  <si>
    <t xml:space="preserve"> HORIZONTINA</t>
  </si>
  <si>
    <t>Rua XV de Novembro, n° 66</t>
  </si>
  <si>
    <t>55 - 35377500</t>
  </si>
  <si>
    <t>Município de Não-Me-Toque</t>
  </si>
  <si>
    <t>Não-Me-Toque / RS</t>
  </si>
  <si>
    <t>54 - 3332-2600</t>
  </si>
  <si>
    <t>Av. Alto Jacuí 840</t>
  </si>
  <si>
    <t>99470-000</t>
  </si>
  <si>
    <t xml:space="preserve"> NAO-ME-TOQUE</t>
  </si>
  <si>
    <t>Avenida Alto Jacuí, n° 840</t>
  </si>
  <si>
    <t>EDIF</t>
  </si>
  <si>
    <t>54 - 33322600</t>
  </si>
  <si>
    <t>Município de Nova Hartz</t>
  </si>
  <si>
    <t>Nova Hartz / RS</t>
  </si>
  <si>
    <t>51 - 3565-1111</t>
  </si>
  <si>
    <t>Rua Emilio Jost</t>
  </si>
  <si>
    <t>93890-000</t>
  </si>
  <si>
    <t xml:space="preserve"> NOVA HARTZ</t>
  </si>
  <si>
    <t>Rua Emilio Jost, n° 387</t>
  </si>
  <si>
    <t>51 - 35651111</t>
  </si>
  <si>
    <t>Município de Planalto</t>
  </si>
  <si>
    <t>Planalto / RS</t>
  </si>
  <si>
    <t>Antônio Carlos Damim</t>
  </si>
  <si>
    <t>55 - 3794-1133</t>
  </si>
  <si>
    <t>Rua Humberto de Campos 732</t>
  </si>
  <si>
    <t>98470-000</t>
  </si>
  <si>
    <t xml:space="preserve"> PLANALTO</t>
  </si>
  <si>
    <t>Rua Humberto de Campos, n° 732</t>
  </si>
  <si>
    <t>55 - 37941683</t>
  </si>
  <si>
    <t>Município de Santo Augusto</t>
  </si>
  <si>
    <t>Santo Augusto / RS</t>
  </si>
  <si>
    <t>55 - 3781-4368</t>
  </si>
  <si>
    <t>R.Cel. Júlio Pereira dos Santos 465</t>
  </si>
  <si>
    <t>98590-000</t>
  </si>
  <si>
    <t xml:space="preserve"> SANTO AUGUSTO</t>
  </si>
  <si>
    <t>Rua Tiradentes, n° 899</t>
  </si>
  <si>
    <t>55 - 37815253</t>
  </si>
  <si>
    <t>Município de São Francisco de Assis</t>
  </si>
  <si>
    <t>São Francisco de Assis / RS</t>
  </si>
  <si>
    <t>55 - 3252-1414</t>
  </si>
  <si>
    <t>Rua João Moreira 1707</t>
  </si>
  <si>
    <t>97610-000</t>
  </si>
  <si>
    <t xml:space="preserve"> SAO FRANCISCO DE ASSIS</t>
  </si>
  <si>
    <t>Rua Gabriel Machado, n° 1931</t>
  </si>
  <si>
    <t>55 - 32521200</t>
  </si>
  <si>
    <t>Município de Serafina Corrêa</t>
  </si>
  <si>
    <t>Serafina Corrêa / RS</t>
  </si>
  <si>
    <t>54 - 3444-1455</t>
  </si>
  <si>
    <t>Av. 25 de Julho 202</t>
  </si>
  <si>
    <t>99250-000</t>
  </si>
  <si>
    <t xml:space="preserve"> SERAFINA CORREA</t>
  </si>
  <si>
    <t>Rua Otavio Rocha, n° 370</t>
  </si>
  <si>
    <t>ANDAR</t>
  </si>
  <si>
    <t>54 - 34443814</t>
  </si>
  <si>
    <t>Município de Tapes</t>
  </si>
  <si>
    <t>Tapes / RS</t>
  </si>
  <si>
    <t>Sílvio Luis da Silva Rafaeli</t>
  </si>
  <si>
    <t>51 - 3672-1788/ 3672-5200</t>
  </si>
  <si>
    <t>Rua cel. Pacheco 198</t>
  </si>
  <si>
    <t>96760-000</t>
  </si>
  <si>
    <t xml:space="preserve"> TAPES</t>
  </si>
  <si>
    <t>Rua João Pessoa, n° 317</t>
  </si>
  <si>
    <t>51 - 36721345</t>
  </si>
  <si>
    <t>Município de Caxias do Sul</t>
  </si>
  <si>
    <t>Caxias do Sul / RS</t>
  </si>
  <si>
    <t>54 - 3218-6000</t>
  </si>
  <si>
    <t>Alfredo chaves 1333</t>
  </si>
  <si>
    <t>95020-460</t>
  </si>
  <si>
    <t xml:space="preserve"> CAXIAS DO SUL</t>
  </si>
  <si>
    <t>Rua Bento Goncalves, n° 1253</t>
  </si>
  <si>
    <t xml:space="preserve">SALA A </t>
  </si>
  <si>
    <t>54 - 32208700</t>
  </si>
  <si>
    <t xml:space="preserve">                       </t>
  </si>
  <si>
    <t xml:space="preserve">Tem como objetivo oferecer atendimento às famílias e indivíduos com seus direitos violados, mas cujos vínculos familiar e comunitário não foram rompidos. (PNAS/2004)
</t>
  </si>
  <si>
    <t>Atendimento – capacidade instalada de atendimento de até  10 (dez) usuários – pessoas com deficiência em situação de dependência – por turno (4 horas diárias), com funcionamento de 10 horas diárias, inclusive horário de almoço.</t>
  </si>
  <si>
    <t>Atendimento prioritário  especializado nas situações de vulnerabilidade, risco pessoal e social por violação de direitos às pessoas com deficiência em situação de dependência e suas famílias;</t>
  </si>
  <si>
    <t>Atendimento e acompanhamento  das pessoas com deficiência em situação de dependência e suas famílias, de forma articulada com a rede socioassistencial;</t>
  </si>
  <si>
    <t>Articulação com a rede de atendimento (socioassistencial, dentre as quais a Saúde, Educação, Habitação entre outras).</t>
  </si>
  <si>
    <t>1. Valor total previsto a ser repassado pelo FEAS (mensal) 12 parcelas:</t>
  </si>
  <si>
    <t>1. Valor total previsto a ser repassado pelo FEAS (mensal): 12 parcelas</t>
  </si>
  <si>
    <t xml:space="preserve">Valério Vili Trebien </t>
  </si>
  <si>
    <t>Luis Henrique Pereira da Silva</t>
  </si>
  <si>
    <t>José Flávio Godoy da Rosa</t>
  </si>
  <si>
    <t xml:space="preserve">Antônio Otacílio Lajus </t>
  </si>
  <si>
    <t>Armando Carlos Roos</t>
  </si>
  <si>
    <t xml:space="preserve">Flávio Emílio Jost </t>
  </si>
  <si>
    <t xml:space="preserve">Naldo Wiegert </t>
  </si>
  <si>
    <t xml:space="preserve">Rubemar Paulino Salbego </t>
  </si>
  <si>
    <t xml:space="preserve">Maria Amélia Arroque Gheller </t>
  </si>
  <si>
    <t>Parcelas</t>
  </si>
  <si>
    <t xml:space="preserve">Paula Schild Mascarenhas </t>
  </si>
  <si>
    <t>Daniel Antônio Guerra</t>
  </si>
  <si>
    <t>DIRETRIZ:  É vedado o pagamento de pessoal.</t>
  </si>
  <si>
    <t>2 -  DADOS DO RESPONSÁVEL</t>
  </si>
  <si>
    <t>3 - FUNDO MUNICIPAL DE ASSISTÊNCIA SOCIAL</t>
  </si>
  <si>
    <t>4  - CONSELHO MUNICIPAL DE ASSISTÊNCIA SOCIAL</t>
  </si>
  <si>
    <t>5 - PISO DE ALTA COMPLEXIDADE</t>
  </si>
  <si>
    <t>6 - PARÂMETROS PARA IDENTIFICAÇÃO DA META FÍSICA</t>
  </si>
  <si>
    <t>7 - MACRO AÇÕES ONDE SERÃO APLICADOS OS RECURSOS</t>
  </si>
  <si>
    <t>8 - PREVISÃO DE FINANCIAMENTO</t>
  </si>
  <si>
    <t>Dados do responsável pelo preenchimento:                                                                          Fone:</t>
  </si>
  <si>
    <t>4 - CONSELHO MUNICIPAL DE ASSISTÊNCIA SOCIAL</t>
  </si>
  <si>
    <t>5 - PISO DE PROTEÇÃO SOCIAL ESPECIAL</t>
  </si>
  <si>
    <t>Responsável pelo preenchimento:                                                                                                      Fone:</t>
  </si>
  <si>
    <t>5 - PISO DE MÉDIA COMPLEXIDADE</t>
  </si>
  <si>
    <t>Responsável pelo preenchimento:                                                                                   Fone:</t>
  </si>
  <si>
    <t>Município de Arvorezinha</t>
  </si>
  <si>
    <t>Município de Cambará do Sul</t>
  </si>
  <si>
    <t>Município de Cerro Largo</t>
  </si>
  <si>
    <t>Município de Crissiumal</t>
  </si>
  <si>
    <t>Município de Faxinal do Soturno</t>
  </si>
  <si>
    <t>Município de Restinga Seca</t>
  </si>
  <si>
    <t>Arvorezinha / RS</t>
  </si>
  <si>
    <t>Rogério Felini Fachinetto</t>
  </si>
  <si>
    <t>51 - 3772-2227/ 3772-0300</t>
  </si>
  <si>
    <t>Carlos Scheffer,1020</t>
  </si>
  <si>
    <t>95995-000</t>
  </si>
  <si>
    <t xml:space="preserve"> ARVOREZINHA</t>
  </si>
  <si>
    <t>Rua Carlos Scheffer, n° 1020</t>
  </si>
  <si>
    <t>51 - 37722353</t>
  </si>
  <si>
    <t>Cambará do Sul / RS</t>
  </si>
  <si>
    <t xml:space="preserve">Schamberlaen José Silvestre               </t>
  </si>
  <si>
    <t>54 - 3251-1174</t>
  </si>
  <si>
    <t>Dona Ursula, 475</t>
  </si>
  <si>
    <t>95480-000</t>
  </si>
  <si>
    <t xml:space="preserve"> CAMBARA DO SUL</t>
  </si>
  <si>
    <t>Rua Dona Úrsula, n° 641</t>
  </si>
  <si>
    <t>54 - 32511174</t>
  </si>
  <si>
    <t>Cerro Largo / RS</t>
  </si>
  <si>
    <t xml:space="preserve">Valter Hatwig Spies </t>
  </si>
  <si>
    <t>55 - 3359-4900</t>
  </si>
  <si>
    <t>Cel. Jorge Frantz 675</t>
  </si>
  <si>
    <t>97900-000</t>
  </si>
  <si>
    <t xml:space="preserve"> CERRO LARGO</t>
  </si>
  <si>
    <t>Rua Major Antônio Cardoso, n° 250</t>
  </si>
  <si>
    <t>SALA 08</t>
  </si>
  <si>
    <t>55 - 33592815</t>
  </si>
  <si>
    <t>Crissiumal / RS</t>
  </si>
  <si>
    <t xml:space="preserve">Roberto Bergmann </t>
  </si>
  <si>
    <t>55 - 3524-1200</t>
  </si>
  <si>
    <t>Av. Castelo Branco, 424</t>
  </si>
  <si>
    <t>98640-000</t>
  </si>
  <si>
    <t xml:space="preserve"> CRISSIUMAL</t>
  </si>
  <si>
    <t>Avenida Presidente Castelo Branco, n° 424</t>
  </si>
  <si>
    <t>ANEXO PREFEITURA</t>
  </si>
  <si>
    <t>55 - 35241200</t>
  </si>
  <si>
    <t>Faxinal do Soturno / RS</t>
  </si>
  <si>
    <t xml:space="preserve">Clóvis Alberto Montagner </t>
  </si>
  <si>
    <t>55 - 3263-3700</t>
  </si>
  <si>
    <t>Júlio de Castilhos 609</t>
  </si>
  <si>
    <t>97220-000</t>
  </si>
  <si>
    <t xml:space="preserve"> FAXINAL DO SOTURNO</t>
  </si>
  <si>
    <t>Rua Júlio de Castilhos, n° 609</t>
  </si>
  <si>
    <t xml:space="preserve">SALA </t>
  </si>
  <si>
    <t>55 - 32633700</t>
  </si>
  <si>
    <t>Restinga Seca / RS</t>
  </si>
  <si>
    <t xml:space="preserve">Paulo Ricardo Salerno </t>
  </si>
  <si>
    <t>55 - 3261-3200</t>
  </si>
  <si>
    <t>Rua Moisés Cantarelli 368</t>
  </si>
  <si>
    <t>97200-000</t>
  </si>
  <si>
    <t xml:space="preserve"> RESTINGA SECA</t>
  </si>
  <si>
    <t>Rua Moises Cantarelli, n° 368</t>
  </si>
  <si>
    <t>55 - 32613200</t>
  </si>
  <si>
    <t>SECRETARIA DO TRABALHO E ASSISTÊNCIA SOCIAL -STAS</t>
  </si>
  <si>
    <t>SECRETARIA DO TRABALHO E ASSISTÊNCIA SOCIAL - STAS</t>
  </si>
  <si>
    <t>DEPARTAMENTO ASSISTÊNCIA SOCIAL - DAS</t>
  </si>
  <si>
    <t>1. Valor total Piso Fixo de Média Complexidade - PAEFI Municipal Regionalizado</t>
  </si>
  <si>
    <t>2. Valor incremento temporário da P</t>
  </si>
  <si>
    <t>mento temporário a PSE para Ações do Combate ao COVID- 19</t>
  </si>
  <si>
    <t>ao COVID-19</t>
  </si>
  <si>
    <t>Portaria 378</t>
  </si>
  <si>
    <t>3. Valor Piso Média Complexidade - Medidas Socioeducativas (MSE)</t>
  </si>
  <si>
    <t>4. Recursos próprios a serem alocados no Fundo (mensal):</t>
  </si>
  <si>
    <t>5. Total dos recursos do Fundo Municipal para o exercício:</t>
  </si>
  <si>
    <t>A proteção social especial é a modalidade de atendimento assistencial destinada a famílias e indivíduos    que se encontram em situação de risco pessoal e social, por ocorrência de abandono, maus tratos físicos        e, ou, psíquicos, abuso sexual, uso de substâncias psicoativas, cumprimento de medidas sócio-educativas,   situação de rua, situação de trabalho infantil, entre outras.(PNAS/2004).                                                                                            A Portaria 378 publicada no diário oficial no dia 08 de maio trata do repasse de recurso extraordinário do financiamento federal do Sistema Único de Assistência Social - SUAS para incremento temporário na execução de ações socioassistenciais nos estados, Distrito Federal e municípios devido à situação de Emergência em Saúde Pública de Importância internacional decorrente do coronavírus, COVID-19. A concepção desse recurso apresentado para repasse no item 2 da previsão de financiamento, é o fortalecimento da rede de proteção e tem por finalidade:                                                                                               •Aumentar a capacidade de atendimento da rede socioassistencial;
• A preservação da oferta regular e essencial dos serviços, programas e benefícios socioassistenciais por meio da reorganização da oferta com vistas ao atendimento das medidas de prevenção, cautela e redução  do risco de transmissão da Covid-19; e o desenvolvimento de ações voltadas à proteção social;
• Orientação e informação da população em situação de vulnerabilidade e risco social, com vistas à prevenção da Covid-19 e disseminação do vírus.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</si>
</sst>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[&lt;=99999999999]000\.000\.000\-00;00\.000\.000\/0000\-00"/>
    <numFmt numFmtId="167" formatCode="&quot;R$ &quot;#,##0.00"/>
    <numFmt numFmtId="168" formatCode="0.000"/>
    <numFmt numFmtId="169" formatCode="0.000%"/>
    <numFmt numFmtId="170" formatCode="dd/mm/yy;@"/>
    <numFmt numFmtId="171" formatCode="00000\-000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9"/>
      <name val="Arial"/>
      <family val="2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2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5" fontId="7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399">
    <xf numFmtId="0" fontId="0" fillId="0" borderId="0" xfId="0"/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2" borderId="0" xfId="0" applyFont="1" applyFill="1" applyBorder="1" applyAlignment="1">
      <alignment horizontal="left"/>
    </xf>
    <xf numFmtId="168" fontId="6" fillId="2" borderId="0" xfId="2" applyNumberFormat="1" applyFont="1" applyFill="1" applyBorder="1"/>
    <xf numFmtId="3" fontId="6" fillId="2" borderId="0" xfId="2" applyNumberFormat="1" applyFont="1" applyFill="1" applyBorder="1"/>
    <xf numFmtId="169" fontId="6" fillId="2" borderId="0" xfId="3" applyNumberFormat="1" applyFont="1" applyFill="1" applyBorder="1"/>
    <xf numFmtId="165" fontId="6" fillId="2" borderId="0" xfId="1" applyFont="1" applyFill="1" applyBorder="1"/>
    <xf numFmtId="49" fontId="0" fillId="3" borderId="0" xfId="0" applyNumberFormat="1" applyFont="1" applyFill="1" applyBorder="1"/>
    <xf numFmtId="49" fontId="0" fillId="3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2" borderId="0" xfId="0" applyFont="1" applyFill="1" applyBorder="1"/>
    <xf numFmtId="49" fontId="0" fillId="2" borderId="0" xfId="0" applyNumberFormat="1" applyFont="1" applyFill="1" applyBorder="1"/>
    <xf numFmtId="167" fontId="0" fillId="2" borderId="0" xfId="0" applyNumberFormat="1" applyFont="1" applyFill="1" applyBorder="1"/>
    <xf numFmtId="0" fontId="0" fillId="0" borderId="0" xfId="0" applyFont="1" applyBorder="1"/>
    <xf numFmtId="49" fontId="0" fillId="0" borderId="0" xfId="0" applyNumberFormat="1" applyFont="1" applyBorder="1"/>
    <xf numFmtId="0" fontId="3" fillId="2" borderId="0" xfId="0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164" fontId="5" fillId="2" borderId="0" xfId="4" applyFont="1" applyFill="1" applyBorder="1" applyAlignment="1">
      <alignment horizontal="center" vertical="center" wrapText="1"/>
    </xf>
    <xf numFmtId="167" fontId="5" fillId="2" borderId="0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right" vertical="top"/>
    </xf>
    <xf numFmtId="0" fontId="13" fillId="0" borderId="1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0" fillId="0" borderId="14" xfId="0" applyBorder="1"/>
    <xf numFmtId="0" fontId="0" fillId="0" borderId="5" xfId="0" applyBorder="1" applyAlignment="1">
      <alignment horizontal="right"/>
    </xf>
    <xf numFmtId="0" fontId="15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1" fontId="15" fillId="3" borderId="0" xfId="0" applyNumberFormat="1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166" fontId="0" fillId="3" borderId="0" xfId="0" applyNumberFormat="1" applyFont="1" applyFill="1" applyBorder="1"/>
    <xf numFmtId="1" fontId="0" fillId="3" borderId="0" xfId="0" applyNumberFormat="1" applyFont="1" applyFill="1" applyBorder="1"/>
    <xf numFmtId="1" fontId="8" fillId="4" borderId="0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0" fillId="2" borderId="0" xfId="0" applyFill="1" applyBorder="1"/>
    <xf numFmtId="167" fontId="0" fillId="2" borderId="0" xfId="0" applyNumberFormat="1" applyFill="1" applyBorder="1"/>
    <xf numFmtId="0" fontId="0" fillId="5" borderId="0" xfId="0" applyFill="1" applyBorder="1"/>
    <xf numFmtId="0" fontId="16" fillId="5" borderId="0" xfId="0" applyFont="1" applyFill="1" applyBorder="1"/>
    <xf numFmtId="0" fontId="0" fillId="5" borderId="0" xfId="0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1" fontId="0" fillId="2" borderId="0" xfId="0" applyNumberForma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/>
    <xf numFmtId="0" fontId="0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right" vertical="center"/>
    </xf>
    <xf numFmtId="167" fontId="0" fillId="0" borderId="1" xfId="0" applyNumberFormat="1" applyBorder="1" applyAlignment="1">
      <alignment horizontal="right" vertical="center" shrinkToFit="1"/>
    </xf>
    <xf numFmtId="167" fontId="0" fillId="0" borderId="13" xfId="0" applyNumberFormat="1" applyBorder="1" applyAlignment="1">
      <alignment horizontal="right" vertical="center" shrinkToFit="1"/>
    </xf>
    <xf numFmtId="167" fontId="0" fillId="0" borderId="19" xfId="0" applyNumberFormat="1" applyBorder="1" applyAlignment="1">
      <alignment horizontal="right" vertical="center" shrinkToFit="1"/>
    </xf>
    <xf numFmtId="49" fontId="8" fillId="0" borderId="20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top"/>
    </xf>
    <xf numFmtId="0" fontId="0" fillId="0" borderId="18" xfId="0" applyBorder="1" applyAlignment="1">
      <alignment horizontal="right" vertical="top"/>
    </xf>
    <xf numFmtId="0" fontId="0" fillId="0" borderId="27" xfId="0" applyBorder="1" applyAlignment="1">
      <alignment horizontal="left" vertical="top" shrinkToFit="1"/>
    </xf>
    <xf numFmtId="0" fontId="0" fillId="0" borderId="28" xfId="0" applyBorder="1" applyAlignment="1">
      <alignment vertical="top" shrinkToFit="1"/>
    </xf>
    <xf numFmtId="0" fontId="0" fillId="0" borderId="29" xfId="0" applyBorder="1" applyAlignment="1">
      <alignment vertical="top" shrinkToFit="1"/>
    </xf>
    <xf numFmtId="49" fontId="8" fillId="0" borderId="3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shrinkToFit="1"/>
    </xf>
    <xf numFmtId="0" fontId="0" fillId="0" borderId="27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0" fontId="0" fillId="0" borderId="0" xfId="0" applyProtection="1">
      <protection hidden="1"/>
    </xf>
    <xf numFmtId="0" fontId="11" fillId="6" borderId="5" xfId="0" applyFont="1" applyFill="1" applyBorder="1" applyAlignment="1" applyProtection="1">
      <alignment horizontal="center" vertical="top"/>
      <protection hidden="1"/>
    </xf>
    <xf numFmtId="0" fontId="11" fillId="6" borderId="0" xfId="0" applyFont="1" applyFill="1" applyBorder="1" applyAlignment="1" applyProtection="1">
      <alignment horizontal="center" vertical="top"/>
      <protection hidden="1"/>
    </xf>
    <xf numFmtId="0" fontId="0" fillId="6" borderId="0" xfId="0" applyFont="1" applyFill="1" applyBorder="1" applyProtection="1">
      <protection hidden="1"/>
    </xf>
    <xf numFmtId="0" fontId="8" fillId="6" borderId="0" xfId="0" applyFont="1" applyFill="1" applyBorder="1" applyProtection="1">
      <protection hidden="1"/>
    </xf>
    <xf numFmtId="0" fontId="8" fillId="6" borderId="3" xfId="0" applyFont="1" applyFill="1" applyBorder="1" applyProtection="1">
      <protection hidden="1"/>
    </xf>
    <xf numFmtId="0" fontId="8" fillId="7" borderId="6" xfId="0" applyFont="1" applyFill="1" applyBorder="1" applyAlignment="1" applyProtection="1">
      <alignment vertical="center"/>
      <protection hidden="1"/>
    </xf>
    <xf numFmtId="170" fontId="9" fillId="7" borderId="7" xfId="0" applyNumberFormat="1" applyFont="1" applyFill="1" applyBorder="1" applyAlignment="1" applyProtection="1">
      <alignment horizontal="left" vertical="center"/>
      <protection hidden="1"/>
    </xf>
    <xf numFmtId="170" fontId="9" fillId="7" borderId="8" xfId="0" applyNumberFormat="1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locked="0" hidden="1"/>
    </xf>
    <xf numFmtId="1" fontId="24" fillId="6" borderId="31" xfId="0" applyNumberFormat="1" applyFont="1" applyFill="1" applyBorder="1" applyAlignment="1" applyProtection="1">
      <alignment horizontal="center"/>
      <protection locked="0"/>
    </xf>
    <xf numFmtId="1" fontId="14" fillId="6" borderId="32" xfId="0" applyNumberFormat="1" applyFont="1" applyFill="1" applyBorder="1" applyAlignment="1" applyProtection="1">
      <alignment horizontal="center"/>
      <protection hidden="1"/>
    </xf>
    <xf numFmtId="0" fontId="24" fillId="6" borderId="5" xfId="0" applyFont="1" applyFill="1" applyBorder="1" applyAlignment="1" applyProtection="1">
      <alignment horizontal="center"/>
      <protection locked="0"/>
    </xf>
    <xf numFmtId="0" fontId="24" fillId="6" borderId="0" xfId="0" applyFont="1" applyFill="1" applyBorder="1" applyAlignment="1" applyProtection="1">
      <alignment horizontal="center"/>
      <protection locked="0"/>
    </xf>
    <xf numFmtId="0" fontId="24" fillId="6" borderId="14" xfId="0" applyFont="1" applyFill="1" applyBorder="1" applyAlignment="1" applyProtection="1">
      <alignment horizontal="center"/>
      <protection locked="0"/>
    </xf>
    <xf numFmtId="0" fontId="24" fillId="6" borderId="33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protection locked="0"/>
    </xf>
    <xf numFmtId="0" fontId="24" fillId="6" borderId="1" xfId="0" applyFont="1" applyFill="1" applyBorder="1" applyAlignment="1" applyProtection="1">
      <protection locked="0"/>
    </xf>
    <xf numFmtId="0" fontId="24" fillId="6" borderId="22" xfId="0" applyFont="1" applyFill="1" applyBorder="1" applyAlignment="1" applyProtection="1">
      <alignment horizontal="center"/>
      <protection locked="0"/>
    </xf>
    <xf numFmtId="0" fontId="24" fillId="6" borderId="25" xfId="0" applyFont="1" applyFill="1" applyBorder="1" applyAlignment="1" applyProtection="1">
      <alignment horizontal="center"/>
      <protection locked="0"/>
    </xf>
    <xf numFmtId="0" fontId="24" fillId="6" borderId="13" xfId="0" applyFont="1" applyFill="1" applyBorder="1" applyAlignment="1" applyProtection="1">
      <alignment horizontal="center"/>
      <protection locked="0"/>
    </xf>
    <xf numFmtId="0" fontId="24" fillId="6" borderId="35" xfId="0" applyFont="1" applyFill="1" applyBorder="1" applyAlignment="1" applyProtection="1">
      <alignment horizontal="center"/>
      <protection locked="0"/>
    </xf>
    <xf numFmtId="0" fontId="24" fillId="6" borderId="36" xfId="0" applyFont="1" applyFill="1" applyBorder="1" applyAlignment="1" applyProtection="1">
      <alignment horizontal="center"/>
      <protection locked="0"/>
    </xf>
    <xf numFmtId="0" fontId="24" fillId="6" borderId="19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 hidden="1"/>
    </xf>
    <xf numFmtId="167" fontId="24" fillId="6" borderId="34" xfId="0" applyNumberFormat="1" applyFont="1" applyFill="1" applyBorder="1" applyAlignment="1" applyProtection="1">
      <alignment horizontal="center" shrinkToFit="1"/>
    </xf>
    <xf numFmtId="167" fontId="24" fillId="6" borderId="1" xfId="0" applyNumberFormat="1" applyFont="1" applyFill="1" applyBorder="1" applyAlignment="1" applyProtection="1">
      <alignment horizontal="center" shrinkToFit="1"/>
    </xf>
    <xf numFmtId="167" fontId="24" fillId="6" borderId="25" xfId="0" applyNumberFormat="1" applyFont="1" applyFill="1" applyBorder="1" applyAlignment="1" applyProtection="1">
      <alignment horizontal="center" vertical="center" shrinkToFit="1"/>
      <protection locked="0"/>
    </xf>
    <xf numFmtId="167" fontId="24" fillId="6" borderId="25" xfId="0" applyNumberFormat="1" applyFont="1" applyFill="1" applyBorder="1" applyAlignment="1" applyProtection="1">
      <alignment horizontal="center" shrinkToFit="1"/>
      <protection locked="0"/>
    </xf>
    <xf numFmtId="167" fontId="24" fillId="6" borderId="13" xfId="0" applyNumberFormat="1" applyFont="1" applyFill="1" applyBorder="1" applyAlignment="1" applyProtection="1">
      <alignment horizontal="center" shrinkToFit="1"/>
      <protection locked="0"/>
    </xf>
    <xf numFmtId="167" fontId="24" fillId="6" borderId="25" xfId="0" applyNumberFormat="1" applyFont="1" applyFill="1" applyBorder="1" applyAlignment="1" applyProtection="1">
      <alignment shrinkToFit="1"/>
      <protection locked="0"/>
    </xf>
    <xf numFmtId="0" fontId="24" fillId="6" borderId="21" xfId="0" applyFont="1" applyFill="1" applyBorder="1" applyAlignment="1" applyProtection="1">
      <alignment horizontal="center"/>
      <protection locked="0"/>
    </xf>
    <xf numFmtId="167" fontId="14" fillId="6" borderId="32" xfId="0" applyNumberFormat="1" applyFont="1" applyFill="1" applyBorder="1" applyAlignment="1" applyProtection="1">
      <alignment horizontal="center" shrinkToFit="1"/>
      <protection hidden="1"/>
    </xf>
    <xf numFmtId="0" fontId="0" fillId="0" borderId="0" xfId="0" applyFill="1" applyProtection="1"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vertical="top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24" fillId="6" borderId="5" xfId="0" applyFont="1" applyFill="1" applyBorder="1" applyProtection="1">
      <protection hidden="1"/>
    </xf>
    <xf numFmtId="0" fontId="24" fillId="6" borderId="0" xfId="0" applyFont="1" applyFill="1" applyBorder="1" applyProtection="1">
      <protection hidden="1"/>
    </xf>
    <xf numFmtId="0" fontId="24" fillId="6" borderId="14" xfId="0" applyFont="1" applyFill="1" applyBorder="1" applyProtection="1">
      <protection hidden="1"/>
    </xf>
    <xf numFmtId="0" fontId="14" fillId="6" borderId="5" xfId="0" applyFont="1" applyFill="1" applyBorder="1" applyProtection="1">
      <protection hidden="1"/>
    </xf>
    <xf numFmtId="0" fontId="14" fillId="6" borderId="0" xfId="0" applyFont="1" applyFill="1" applyBorder="1" applyProtection="1">
      <protection hidden="1"/>
    </xf>
    <xf numFmtId="0" fontId="0" fillId="0" borderId="0" xfId="0" applyFont="1" applyProtection="1">
      <protection hidden="1"/>
    </xf>
    <xf numFmtId="0" fontId="14" fillId="6" borderId="5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left" shrinkToFit="1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right" shrinkToFit="1"/>
      <protection hidden="1"/>
    </xf>
    <xf numFmtId="170" fontId="24" fillId="6" borderId="0" xfId="0" applyNumberFormat="1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shrinkToFit="1"/>
      <protection hidden="1"/>
    </xf>
    <xf numFmtId="0" fontId="14" fillId="6" borderId="4" xfId="0" applyFont="1" applyFill="1" applyBorder="1" applyAlignment="1" applyProtection="1">
      <alignment horizontal="left" shrinkToFit="1"/>
      <protection hidden="1"/>
    </xf>
    <xf numFmtId="0" fontId="14" fillId="6" borderId="3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24" fillId="6" borderId="2" xfId="0" applyFont="1" applyFill="1" applyBorder="1" applyAlignment="1" applyProtection="1">
      <alignment horizontal="left" shrinkToFit="1"/>
      <protection hidden="1"/>
    </xf>
    <xf numFmtId="0" fontId="0" fillId="0" borderId="2" xfId="0" applyBorder="1" applyProtection="1">
      <protection hidden="1"/>
    </xf>
    <xf numFmtId="0" fontId="0" fillId="0" borderId="0" xfId="0" applyFont="1" applyBorder="1" applyProtection="1">
      <protection hidden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171" fontId="2" fillId="3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0" fillId="9" borderId="0" xfId="0" applyFill="1" applyProtection="1"/>
    <xf numFmtId="0" fontId="10" fillId="9" borderId="0" xfId="0" applyFont="1" applyFill="1" applyAlignment="1">
      <alignment vertical="center"/>
    </xf>
    <xf numFmtId="0" fontId="10" fillId="9" borderId="0" xfId="0" applyFont="1" applyFill="1" applyBorder="1" applyAlignment="1" applyProtection="1">
      <alignment vertical="top"/>
      <protection hidden="1"/>
    </xf>
    <xf numFmtId="0" fontId="11" fillId="9" borderId="0" xfId="0" applyFont="1" applyFill="1" applyBorder="1" applyAlignment="1" applyProtection="1">
      <alignment vertical="top"/>
      <protection hidden="1"/>
    </xf>
    <xf numFmtId="0" fontId="0" fillId="9" borderId="0" xfId="0" applyFill="1"/>
    <xf numFmtId="14" fontId="0" fillId="0" borderId="0" xfId="0" applyNumberFormat="1" applyBorder="1" applyAlignment="1">
      <alignment horizontal="center"/>
    </xf>
    <xf numFmtId="0" fontId="0" fillId="9" borderId="0" xfId="0" applyFill="1" applyProtection="1">
      <protection locked="0"/>
    </xf>
    <xf numFmtId="0" fontId="20" fillId="9" borderId="0" xfId="0" applyFont="1" applyFill="1" applyAlignment="1">
      <alignment vertical="center"/>
    </xf>
    <xf numFmtId="0" fontId="20" fillId="9" borderId="0" xfId="0" applyFont="1" applyFill="1" applyBorder="1" applyAlignment="1" applyProtection="1">
      <alignment vertical="top"/>
      <protection hidden="1"/>
    </xf>
    <xf numFmtId="0" fontId="0" fillId="9" borderId="0" xfId="0" applyFill="1" applyBorder="1" applyProtection="1"/>
    <xf numFmtId="0" fontId="12" fillId="9" borderId="0" xfId="0" applyFont="1" applyFill="1" applyBorder="1" applyAlignment="1" applyProtection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171" fontId="1" fillId="3" borderId="0" xfId="0" applyNumberFormat="1" applyFont="1" applyFill="1" applyBorder="1" applyAlignment="1">
      <alignment horizontal="center" vertical="center" wrapText="1"/>
    </xf>
    <xf numFmtId="0" fontId="28" fillId="9" borderId="0" xfId="0" applyFont="1" applyFill="1" applyProtection="1"/>
    <xf numFmtId="0" fontId="29" fillId="9" borderId="0" xfId="0" applyFont="1" applyFill="1" applyProtection="1"/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left" vertical="top" shrinkToFit="1"/>
    </xf>
    <xf numFmtId="0" fontId="0" fillId="0" borderId="18" xfId="0" applyBorder="1" applyAlignment="1">
      <alignment horizontal="left" vertical="top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165" fontId="0" fillId="0" borderId="1" xfId="1" applyFont="1" applyBorder="1" applyAlignment="1">
      <alignment horizontal="right" vertical="center" shrinkToFit="1"/>
    </xf>
    <xf numFmtId="0" fontId="0" fillId="0" borderId="10" xfId="0" applyBorder="1"/>
    <xf numFmtId="0" fontId="0" fillId="0" borderId="9" xfId="0" applyBorder="1"/>
    <xf numFmtId="0" fontId="0" fillId="0" borderId="50" xfId="0" applyBorder="1"/>
    <xf numFmtId="0" fontId="0" fillId="0" borderId="16" xfId="0" applyBorder="1"/>
    <xf numFmtId="167" fontId="0" fillId="0" borderId="17" xfId="0" applyNumberFormat="1" applyBorder="1" applyAlignment="1">
      <alignment horizontal="right" vertical="center" shrinkToFit="1"/>
    </xf>
    <xf numFmtId="0" fontId="0" fillId="0" borderId="25" xfId="0" applyBorder="1"/>
    <xf numFmtId="0" fontId="0" fillId="0" borderId="35" xfId="0" applyBorder="1" applyAlignment="1">
      <alignment horizontal="left" vertical="top" shrinkToFit="1"/>
    </xf>
    <xf numFmtId="0" fontId="0" fillId="0" borderId="36" xfId="0" applyBorder="1" applyAlignment="1">
      <alignment horizontal="left" vertical="top" shrinkToFit="1"/>
    </xf>
    <xf numFmtId="0" fontId="0" fillId="0" borderId="19" xfId="0" applyBorder="1" applyAlignment="1">
      <alignment horizontal="left" vertical="top" shrinkToFit="1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0" fillId="0" borderId="25" xfId="0" applyBorder="1" applyAlignment="1">
      <alignment horizontal="left" vertical="top" shrinkToFit="1"/>
    </xf>
    <xf numFmtId="0" fontId="0" fillId="0" borderId="56" xfId="0" applyBorder="1" applyAlignment="1">
      <alignment horizontal="left" vertical="top" shrinkToFit="1"/>
    </xf>
    <xf numFmtId="0" fontId="0" fillId="0" borderId="57" xfId="0" applyBorder="1" applyAlignment="1">
      <alignment horizontal="left" vertical="top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22" xfId="0" applyBorder="1" applyAlignment="1">
      <alignment horizontal="left" vertical="top" shrinkToFit="1"/>
    </xf>
    <xf numFmtId="0" fontId="0" fillId="0" borderId="13" xfId="0" applyBorder="1" applyAlignment="1">
      <alignment horizontal="left" vertical="top" shrinkToFit="1"/>
    </xf>
    <xf numFmtId="0" fontId="0" fillId="0" borderId="25" xfId="0" applyBorder="1" applyAlignment="1">
      <alignment horizontal="justify" vertical="justify" wrapText="1"/>
    </xf>
    <xf numFmtId="0" fontId="0" fillId="0" borderId="13" xfId="0" applyBorder="1" applyAlignment="1">
      <alignment horizontal="justify" vertical="justify" wrapText="1"/>
    </xf>
    <xf numFmtId="166" fontId="0" fillId="0" borderId="25" xfId="0" applyNumberFormat="1" applyBorder="1" applyAlignment="1">
      <alignment horizontal="left" vertical="center" shrinkToFit="1"/>
    </xf>
    <xf numFmtId="0" fontId="0" fillId="0" borderId="41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10" xfId="0" applyBorder="1" applyAlignment="1">
      <alignment horizontal="left" vertical="top" shrinkToFit="1"/>
    </xf>
    <xf numFmtId="0" fontId="0" fillId="0" borderId="4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5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39" xfId="0" applyBorder="1" applyAlignment="1">
      <alignment horizontal="left" vertical="top" shrinkToFit="1"/>
    </xf>
    <xf numFmtId="0" fontId="0" fillId="0" borderId="52" xfId="0" applyBorder="1" applyAlignment="1">
      <alignment horizontal="left" vertical="top" shrinkToFit="1"/>
    </xf>
    <xf numFmtId="0" fontId="0" fillId="0" borderId="2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9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0" fontId="18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166" fontId="0" fillId="0" borderId="10" xfId="0" applyNumberFormat="1" applyBorder="1" applyAlignment="1">
      <alignment horizontal="center" vertical="top" shrinkToFit="1"/>
    </xf>
    <xf numFmtId="166" fontId="0" fillId="0" borderId="16" xfId="0" applyNumberFormat="1" applyBorder="1" applyAlignment="1">
      <alignment horizontal="center" vertical="top" shrinkToFit="1"/>
    </xf>
    <xf numFmtId="0" fontId="0" fillId="0" borderId="47" xfId="0" applyBorder="1" applyAlignment="1">
      <alignment horizontal="center" vertical="top" shrinkToFit="1"/>
    </xf>
    <xf numFmtId="0" fontId="0" fillId="0" borderId="55" xfId="0" applyBorder="1" applyAlignment="1">
      <alignment horizontal="center" vertical="top" shrinkToFit="1"/>
    </xf>
    <xf numFmtId="49" fontId="0" fillId="0" borderId="11" xfId="0" applyNumberForma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6" xfId="0" applyBorder="1" applyAlignment="1">
      <alignment horizontal="left" vertical="center" shrinkToFit="1"/>
    </xf>
    <xf numFmtId="0" fontId="0" fillId="0" borderId="41" xfId="0" applyFont="1" applyBorder="1" applyAlignment="1">
      <alignment horizontal="justify" vertical="top" wrapText="1"/>
    </xf>
    <xf numFmtId="0" fontId="0" fillId="0" borderId="9" xfId="0" applyFont="1" applyBorder="1" applyAlignment="1">
      <alignment horizontal="justify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4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39" xfId="0" applyBorder="1" applyAlignment="1">
      <alignment horizontal="center"/>
    </xf>
    <xf numFmtId="0" fontId="0" fillId="0" borderId="52" xfId="0" applyBorder="1" applyAlignment="1">
      <alignment horizontal="center"/>
    </xf>
    <xf numFmtId="49" fontId="8" fillId="0" borderId="6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49" fontId="8" fillId="0" borderId="8" xfId="0" applyNumberFormat="1" applyFont="1" applyBorder="1" applyAlignment="1">
      <alignment horizontal="justify" vertical="center" wrapText="1"/>
    </xf>
    <xf numFmtId="0" fontId="0" fillId="0" borderId="37" xfId="0" applyBorder="1" applyAlignment="1">
      <alignment horizontal="left" vertical="top" shrinkToFit="1"/>
    </xf>
    <xf numFmtId="0" fontId="0" fillId="0" borderId="28" xfId="0" applyBorder="1" applyAlignment="1">
      <alignment horizontal="left" vertical="top" shrinkToFit="1"/>
    </xf>
    <xf numFmtId="0" fontId="0" fillId="0" borderId="38" xfId="0" applyBorder="1" applyAlignment="1">
      <alignment horizontal="left" vertical="top" shrinkToFit="1"/>
    </xf>
    <xf numFmtId="0" fontId="0" fillId="0" borderId="18" xfId="0" applyFont="1" applyBorder="1" applyAlignment="1">
      <alignment horizontal="justify" vertical="justify" wrapText="1"/>
    </xf>
    <xf numFmtId="0" fontId="0" fillId="0" borderId="39" xfId="0" applyFont="1" applyBorder="1" applyAlignment="1">
      <alignment horizontal="justify" vertical="justify" wrapText="1"/>
    </xf>
    <xf numFmtId="0" fontId="0" fillId="0" borderId="40" xfId="0" applyFont="1" applyBorder="1" applyAlignment="1">
      <alignment horizontal="justify" vertical="justify" wrapText="1"/>
    </xf>
    <xf numFmtId="0" fontId="0" fillId="0" borderId="41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top" wrapText="1"/>
    </xf>
    <xf numFmtId="0" fontId="0" fillId="0" borderId="42" xfId="0" applyBorder="1" applyAlignment="1">
      <alignment horizontal="justify" vertical="justify" wrapText="1"/>
    </xf>
    <xf numFmtId="0" fontId="0" fillId="0" borderId="43" xfId="0" applyFont="1" applyBorder="1" applyAlignment="1">
      <alignment horizontal="justify" vertical="justify" wrapText="1"/>
    </xf>
    <xf numFmtId="0" fontId="0" fillId="0" borderId="44" xfId="0" applyFont="1" applyBorder="1" applyAlignment="1">
      <alignment horizontal="justify" vertical="justify" wrapText="1"/>
    </xf>
    <xf numFmtId="0" fontId="0" fillId="0" borderId="4" xfId="0" applyFont="1" applyBorder="1" applyAlignment="1">
      <alignment horizontal="justify" vertical="justify" wrapText="1"/>
    </xf>
    <xf numFmtId="0" fontId="0" fillId="0" borderId="3" xfId="0" applyFont="1" applyBorder="1" applyAlignment="1">
      <alignment horizontal="justify" vertical="justify" wrapText="1"/>
    </xf>
    <xf numFmtId="0" fontId="0" fillId="0" borderId="2" xfId="0" applyFont="1" applyBorder="1" applyAlignment="1">
      <alignment horizontal="justify" vertical="justify" wrapText="1"/>
    </xf>
    <xf numFmtId="49" fontId="18" fillId="0" borderId="45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49" fontId="18" fillId="0" borderId="46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justify" vertical="justify" wrapText="1"/>
    </xf>
    <xf numFmtId="0" fontId="0" fillId="0" borderId="9" xfId="0" applyFont="1" applyBorder="1" applyAlignment="1">
      <alignment horizontal="justify" vertical="justify" wrapText="1"/>
    </xf>
    <xf numFmtId="0" fontId="0" fillId="0" borderId="16" xfId="0" applyFont="1" applyBorder="1" applyAlignment="1">
      <alignment horizontal="justify" vertical="justify" wrapText="1"/>
    </xf>
    <xf numFmtId="0" fontId="0" fillId="0" borderId="23" xfId="0" applyBorder="1" applyAlignment="1">
      <alignment horizontal="left" vertical="top" shrinkToFit="1"/>
    </xf>
    <xf numFmtId="0" fontId="0" fillId="0" borderId="47" xfId="0" applyBorder="1" applyAlignment="1">
      <alignment horizontal="left" vertical="top" shrinkToFit="1"/>
    </xf>
    <xf numFmtId="0" fontId="0" fillId="0" borderId="48" xfId="0" applyBorder="1" applyAlignment="1">
      <alignment horizontal="left" vertical="top" shrinkToFit="1"/>
    </xf>
    <xf numFmtId="0" fontId="0" fillId="0" borderId="6" xfId="0" applyBorder="1" applyAlignment="1">
      <alignment horizontal="justify" vertical="justify" wrapText="1"/>
    </xf>
    <xf numFmtId="0" fontId="0" fillId="0" borderId="7" xfId="0" applyBorder="1" applyAlignment="1">
      <alignment horizontal="justify" vertical="justify"/>
    </xf>
    <xf numFmtId="0" fontId="0" fillId="0" borderId="8" xfId="0" applyBorder="1" applyAlignment="1">
      <alignment horizontal="justify" vertical="justify"/>
    </xf>
    <xf numFmtId="0" fontId="0" fillId="0" borderId="49" xfId="0" applyBorder="1" applyAlignment="1">
      <alignment horizontal="left" vertical="top" shrinkToFit="1"/>
    </xf>
    <xf numFmtId="0" fontId="0" fillId="0" borderId="42" xfId="0" applyBorder="1" applyAlignment="1">
      <alignment horizontal="justify" vertical="center" wrapText="1"/>
    </xf>
    <xf numFmtId="0" fontId="0" fillId="0" borderId="43" xfId="0" applyFont="1" applyBorder="1" applyAlignment="1">
      <alignment horizontal="justify" vertical="center" wrapText="1"/>
    </xf>
    <xf numFmtId="0" fontId="0" fillId="0" borderId="4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166" fontId="0" fillId="0" borderId="28" xfId="0" applyNumberFormat="1" applyBorder="1" applyAlignment="1">
      <alignment horizontal="left" vertical="center" shrinkToFit="1"/>
    </xf>
    <xf numFmtId="166" fontId="0" fillId="0" borderId="29" xfId="0" applyNumberFormat="1" applyBorder="1" applyAlignment="1">
      <alignment horizontal="left" vertical="center" shrinkToFit="1"/>
    </xf>
    <xf numFmtId="0" fontId="0" fillId="0" borderId="37" xfId="0" applyBorder="1" applyAlignment="1">
      <alignment horizontal="justify" vertical="justify" wrapText="1"/>
    </xf>
    <xf numFmtId="0" fontId="0" fillId="0" borderId="28" xfId="0" applyBorder="1" applyAlignment="1">
      <alignment horizontal="justify" vertical="justify" wrapText="1"/>
    </xf>
    <xf numFmtId="0" fontId="0" fillId="0" borderId="38" xfId="0" applyBorder="1" applyAlignment="1">
      <alignment horizontal="justify" vertical="justify" wrapText="1"/>
    </xf>
    <xf numFmtId="0" fontId="0" fillId="0" borderId="40" xfId="0" applyBorder="1" applyAlignment="1">
      <alignment horizontal="left" vertical="top" shrinkToFit="1"/>
    </xf>
    <xf numFmtId="0" fontId="0" fillId="0" borderId="4" xfId="0" applyBorder="1" applyAlignment="1">
      <alignment horizontal="left" vertical="top" shrinkToFit="1"/>
    </xf>
    <xf numFmtId="0" fontId="0" fillId="0" borderId="3" xfId="0" applyBorder="1" applyAlignment="1">
      <alignment horizontal="left" vertical="top" shrinkToFit="1"/>
    </xf>
    <xf numFmtId="0" fontId="0" fillId="0" borderId="58" xfId="0" applyBorder="1" applyAlignment="1">
      <alignment horizontal="left" vertical="top" shrinkToFit="1"/>
    </xf>
    <xf numFmtId="0" fontId="0" fillId="0" borderId="55" xfId="0" applyBorder="1" applyAlignment="1">
      <alignment horizontal="left" vertical="top" shrinkToFit="1"/>
    </xf>
    <xf numFmtId="0" fontId="0" fillId="0" borderId="11" xfId="0" applyBorder="1" applyAlignment="1">
      <alignment horizontal="left" vertical="top"/>
    </xf>
    <xf numFmtId="0" fontId="18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0" fillId="0" borderId="2" xfId="0" applyBorder="1" applyAlignment="1">
      <alignment horizontal="left" vertical="top" shrinkToFit="1"/>
    </xf>
    <xf numFmtId="0" fontId="0" fillId="0" borderId="10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16" xfId="0" applyBorder="1" applyAlignment="1">
      <alignment horizontal="left" vertical="top" shrinkToFit="1"/>
    </xf>
    <xf numFmtId="0" fontId="0" fillId="0" borderId="41" xfId="0" applyBorder="1" applyAlignment="1">
      <alignment horizontal="left" vertical="top" shrinkToFit="1"/>
    </xf>
    <xf numFmtId="0" fontId="0" fillId="0" borderId="7" xfId="0" applyBorder="1" applyAlignment="1">
      <alignment horizontal="justify" vertical="justify" wrapText="1"/>
    </xf>
    <xf numFmtId="0" fontId="0" fillId="0" borderId="8" xfId="0" applyBorder="1" applyAlignment="1">
      <alignment horizontal="justify" vertical="justify" wrapText="1"/>
    </xf>
    <xf numFmtId="0" fontId="0" fillId="0" borderId="43" xfId="0" applyBorder="1" applyAlignment="1">
      <alignment horizontal="justify" vertical="center" wrapText="1"/>
    </xf>
    <xf numFmtId="0" fontId="0" fillId="0" borderId="4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49" fontId="14" fillId="0" borderId="7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justify" wrapText="1"/>
    </xf>
    <xf numFmtId="0" fontId="0" fillId="0" borderId="28" xfId="0" applyFont="1" applyBorder="1" applyAlignment="1">
      <alignment horizontal="justify" vertical="justify" wrapText="1"/>
    </xf>
    <xf numFmtId="0" fontId="0" fillId="0" borderId="29" xfId="0" applyFont="1" applyBorder="1" applyAlignment="1">
      <alignment horizontal="justify" vertical="justify" wrapText="1"/>
    </xf>
    <xf numFmtId="0" fontId="0" fillId="0" borderId="23" xfId="0" applyFont="1" applyBorder="1" applyAlignment="1">
      <alignment horizontal="justify" vertical="top" wrapText="1"/>
    </xf>
    <xf numFmtId="0" fontId="0" fillId="0" borderId="47" xfId="0" applyFont="1" applyBorder="1" applyAlignment="1">
      <alignment horizontal="justify" vertical="top" wrapText="1"/>
    </xf>
    <xf numFmtId="0" fontId="0" fillId="0" borderId="48" xfId="0" applyFont="1" applyBorder="1" applyAlignment="1">
      <alignment horizontal="justify" vertical="top" wrapText="1"/>
    </xf>
    <xf numFmtId="0" fontId="0" fillId="0" borderId="39" xfId="0" applyBorder="1" applyAlignment="1">
      <alignment horizontal="left" vertical="center" wrapText="1"/>
    </xf>
    <xf numFmtId="0" fontId="11" fillId="8" borderId="42" xfId="0" applyFont="1" applyFill="1" applyBorder="1" applyAlignment="1" applyProtection="1">
      <alignment horizontal="center" vertical="top"/>
      <protection hidden="1"/>
    </xf>
    <xf numFmtId="0" fontId="11" fillId="8" borderId="43" xfId="0" applyFont="1" applyFill="1" applyBorder="1" applyAlignment="1" applyProtection="1">
      <alignment horizontal="center" vertical="top"/>
      <protection hidden="1"/>
    </xf>
    <xf numFmtId="0" fontId="11" fillId="8" borderId="44" xfId="0" applyFont="1" applyFill="1" applyBorder="1" applyAlignment="1" applyProtection="1">
      <alignment horizontal="center" vertical="top"/>
      <protection hidden="1"/>
    </xf>
    <xf numFmtId="0" fontId="11" fillId="8" borderId="5" xfId="0" applyFont="1" applyFill="1" applyBorder="1" applyAlignment="1" applyProtection="1">
      <alignment horizontal="center" vertical="top"/>
      <protection hidden="1"/>
    </xf>
    <xf numFmtId="0" fontId="11" fillId="8" borderId="0" xfId="0" applyFont="1" applyFill="1" applyBorder="1" applyAlignment="1" applyProtection="1">
      <alignment horizontal="center" vertical="top"/>
      <protection hidden="1"/>
    </xf>
    <xf numFmtId="0" fontId="11" fillId="8" borderId="14" xfId="0" applyFont="1" applyFill="1" applyBorder="1" applyAlignment="1" applyProtection="1">
      <alignment horizontal="center" vertical="top"/>
      <protection hidden="1"/>
    </xf>
    <xf numFmtId="0" fontId="11" fillId="8" borderId="4" xfId="0" applyFont="1" applyFill="1" applyBorder="1" applyAlignment="1" applyProtection="1">
      <alignment horizontal="center" vertical="top"/>
      <protection hidden="1"/>
    </xf>
    <xf numFmtId="0" fontId="11" fillId="8" borderId="3" xfId="0" applyFont="1" applyFill="1" applyBorder="1" applyAlignment="1" applyProtection="1">
      <alignment horizontal="center" vertical="top"/>
      <protection hidden="1"/>
    </xf>
    <xf numFmtId="0" fontId="11" fillId="8" borderId="2" xfId="0" applyFont="1" applyFill="1" applyBorder="1" applyAlignment="1" applyProtection="1">
      <alignment horizontal="center" vertical="top"/>
      <protection hidden="1"/>
    </xf>
    <xf numFmtId="0" fontId="21" fillId="8" borderId="6" xfId="0" applyFont="1" applyFill="1" applyBorder="1" applyAlignment="1" applyProtection="1">
      <alignment horizontal="center" vertical="center"/>
      <protection hidden="1"/>
    </xf>
    <xf numFmtId="0" fontId="21" fillId="8" borderId="7" xfId="0" applyFont="1" applyFill="1" applyBorder="1" applyAlignment="1" applyProtection="1">
      <alignment horizontal="center" vertical="center"/>
      <protection hidden="1"/>
    </xf>
    <xf numFmtId="0" fontId="21" fillId="8" borderId="8" xfId="0" applyFont="1" applyFill="1" applyBorder="1" applyAlignment="1" applyProtection="1">
      <alignment horizontal="center" vertical="center"/>
      <protection hidden="1"/>
    </xf>
    <xf numFmtId="0" fontId="9" fillId="7" borderId="6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left" vertical="center" shrinkToFit="1"/>
      <protection hidden="1"/>
    </xf>
    <xf numFmtId="0" fontId="9" fillId="7" borderId="8" xfId="0" applyFont="1" applyFill="1" applyBorder="1" applyAlignment="1" applyProtection="1">
      <alignment horizontal="left" vertical="center" shrinkToFit="1"/>
      <protection hidden="1"/>
    </xf>
    <xf numFmtId="49" fontId="9" fillId="7" borderId="7" xfId="0" applyNumberFormat="1" applyFont="1" applyFill="1" applyBorder="1" applyAlignment="1" applyProtection="1">
      <alignment horizontal="center" vertical="center" shrinkToFit="1"/>
      <protection hidden="1"/>
    </xf>
    <xf numFmtId="49" fontId="9" fillId="7" borderId="8" xfId="0" applyNumberFormat="1" applyFont="1" applyFill="1" applyBorder="1" applyAlignment="1" applyProtection="1">
      <alignment horizontal="center" vertical="center" shrinkToFit="1"/>
      <protection hidden="1"/>
    </xf>
    <xf numFmtId="0" fontId="22" fillId="8" borderId="42" xfId="0" applyFont="1" applyFill="1" applyBorder="1" applyAlignment="1" applyProtection="1">
      <alignment horizontal="center" vertical="center"/>
      <protection hidden="1"/>
    </xf>
    <xf numFmtId="0" fontId="22" fillId="8" borderId="43" xfId="0" applyFont="1" applyFill="1" applyBorder="1" applyAlignment="1" applyProtection="1">
      <alignment horizontal="center" vertical="center"/>
      <protection hidden="1"/>
    </xf>
    <xf numFmtId="0" fontId="22" fillId="8" borderId="7" xfId="0" applyFont="1" applyFill="1" applyBorder="1" applyAlignment="1" applyProtection="1">
      <alignment horizontal="center" vertical="center"/>
      <protection hidden="1"/>
    </xf>
    <xf numFmtId="0" fontId="22" fillId="8" borderId="8" xfId="0" applyFont="1" applyFill="1" applyBorder="1" applyAlignment="1" applyProtection="1">
      <alignment horizontal="center" vertical="center"/>
      <protection hidden="1"/>
    </xf>
    <xf numFmtId="0" fontId="8" fillId="7" borderId="42" xfId="0" applyFont="1" applyFill="1" applyBorder="1" applyAlignment="1" applyProtection="1">
      <alignment horizontal="center" vertical="center"/>
      <protection hidden="1"/>
    </xf>
    <xf numFmtId="0" fontId="8" fillId="7" borderId="43" xfId="0" applyFont="1" applyFill="1" applyBorder="1" applyAlignment="1" applyProtection="1">
      <alignment horizontal="center" vertical="center"/>
      <protection hidden="1"/>
    </xf>
    <xf numFmtId="0" fontId="8" fillId="7" borderId="4" xfId="0" applyFont="1" applyFill="1" applyBorder="1" applyAlignment="1" applyProtection="1">
      <alignment horizontal="center" vertical="center"/>
      <protection hidden="1"/>
    </xf>
    <xf numFmtId="0" fontId="8" fillId="7" borderId="3" xfId="0" applyFont="1" applyFill="1" applyBorder="1" applyAlignment="1" applyProtection="1">
      <alignment horizontal="center" vertical="center"/>
      <protection hidden="1"/>
    </xf>
    <xf numFmtId="0" fontId="23" fillId="7" borderId="42" xfId="0" applyFont="1" applyFill="1" applyBorder="1" applyAlignment="1" applyProtection="1">
      <alignment horizontal="center" vertical="center"/>
      <protection hidden="1"/>
    </xf>
    <xf numFmtId="0" fontId="23" fillId="7" borderId="44" xfId="0" applyFont="1" applyFill="1" applyBorder="1" applyAlignment="1" applyProtection="1">
      <alignment horizontal="center" vertical="center"/>
      <protection hidden="1"/>
    </xf>
    <xf numFmtId="0" fontId="23" fillId="7" borderId="4" xfId="0" applyFont="1" applyFill="1" applyBorder="1" applyAlignment="1" applyProtection="1">
      <alignment horizontal="center" vertical="center"/>
      <protection hidden="1"/>
    </xf>
    <xf numFmtId="0" fontId="23" fillId="7" borderId="2" xfId="0" applyFont="1" applyFill="1" applyBorder="1" applyAlignment="1" applyProtection="1">
      <alignment horizontal="center" vertical="center"/>
      <protection hidden="1"/>
    </xf>
    <xf numFmtId="0" fontId="25" fillId="7" borderId="42" xfId="0" applyFont="1" applyFill="1" applyBorder="1" applyAlignment="1" applyProtection="1">
      <alignment horizontal="center" vertical="center"/>
      <protection hidden="1"/>
    </xf>
    <xf numFmtId="0" fontId="25" fillId="7" borderId="5" xfId="0" applyFont="1" applyFill="1" applyBorder="1" applyAlignment="1" applyProtection="1">
      <alignment horizontal="center" vertical="center"/>
      <protection hidden="1"/>
    </xf>
    <xf numFmtId="0" fontId="8" fillId="6" borderId="42" xfId="0" applyFont="1" applyFill="1" applyBorder="1" applyAlignment="1" applyProtection="1">
      <alignment horizontal="center"/>
      <protection locked="0"/>
    </xf>
    <xf numFmtId="0" fontId="8" fillId="6" borderId="43" xfId="0" applyFont="1" applyFill="1" applyBorder="1" applyAlignment="1" applyProtection="1">
      <alignment horizontal="center"/>
      <protection locked="0"/>
    </xf>
    <xf numFmtId="0" fontId="24" fillId="6" borderId="54" xfId="0" applyFont="1" applyFill="1" applyBorder="1" applyAlignment="1" applyProtection="1">
      <alignment horizontal="center"/>
      <protection locked="0"/>
    </xf>
    <xf numFmtId="0" fontId="24" fillId="6" borderId="61" xfId="0" applyFont="1" applyFill="1" applyBorder="1" applyAlignment="1" applyProtection="1">
      <alignment horizontal="center"/>
      <protection locked="0"/>
    </xf>
    <xf numFmtId="0" fontId="25" fillId="7" borderId="6" xfId="0" applyFont="1" applyFill="1" applyBorder="1" applyAlignment="1" applyProtection="1">
      <alignment horizontal="right"/>
      <protection hidden="1"/>
    </xf>
    <xf numFmtId="0" fontId="25" fillId="7" borderId="7" xfId="0" applyFont="1" applyFill="1" applyBorder="1" applyAlignment="1" applyProtection="1">
      <alignment horizontal="right"/>
      <protection hidden="1"/>
    </xf>
    <xf numFmtId="0" fontId="25" fillId="7" borderId="8" xfId="0" applyFont="1" applyFill="1" applyBorder="1" applyAlignment="1" applyProtection="1">
      <alignment horizontal="right"/>
      <protection hidden="1"/>
    </xf>
    <xf numFmtId="0" fontId="14" fillId="6" borderId="6" xfId="0" applyFont="1" applyFill="1" applyBorder="1" applyAlignment="1" applyProtection="1">
      <alignment horizontal="center"/>
      <protection hidden="1"/>
    </xf>
    <xf numFmtId="0" fontId="14" fillId="6" borderId="8" xfId="0" applyFont="1" applyFill="1" applyBorder="1" applyAlignment="1" applyProtection="1">
      <alignment horizontal="center"/>
      <protection hidden="1"/>
    </xf>
    <xf numFmtId="0" fontId="25" fillId="7" borderId="59" xfId="0" applyFont="1" applyFill="1" applyBorder="1" applyAlignment="1" applyProtection="1">
      <alignment horizontal="center" vertical="center"/>
      <protection hidden="1"/>
    </xf>
    <xf numFmtId="0" fontId="25" fillId="7" borderId="60" xfId="0" applyFont="1" applyFill="1" applyBorder="1" applyAlignment="1" applyProtection="1">
      <alignment horizontal="center" vertical="center"/>
      <protection hidden="1"/>
    </xf>
    <xf numFmtId="0" fontId="22" fillId="8" borderId="4" xfId="0" applyFont="1" applyFill="1" applyBorder="1" applyAlignment="1" applyProtection="1">
      <alignment horizontal="center" vertical="center"/>
      <protection hidden="1"/>
    </xf>
    <xf numFmtId="0" fontId="22" fillId="8" borderId="3" xfId="0" applyFont="1" applyFill="1" applyBorder="1" applyAlignment="1" applyProtection="1">
      <alignment horizontal="center" vertical="center"/>
      <protection hidden="1"/>
    </xf>
    <xf numFmtId="0" fontId="22" fillId="8" borderId="2" xfId="0" applyFont="1" applyFill="1" applyBorder="1" applyAlignment="1" applyProtection="1">
      <alignment horizontal="center" vertical="center"/>
      <protection hidden="1"/>
    </xf>
    <xf numFmtId="0" fontId="26" fillId="10" borderId="6" xfId="0" applyFont="1" applyFill="1" applyBorder="1" applyAlignment="1" applyProtection="1">
      <alignment horizontal="center" vertical="center"/>
      <protection hidden="1"/>
    </xf>
    <xf numFmtId="0" fontId="26" fillId="10" borderId="7" xfId="0" applyFont="1" applyFill="1" applyBorder="1" applyAlignment="1" applyProtection="1">
      <alignment horizontal="center" vertical="center"/>
      <protection hidden="1"/>
    </xf>
    <xf numFmtId="167" fontId="14" fillId="6" borderId="6" xfId="0" applyNumberFormat="1" applyFont="1" applyFill="1" applyBorder="1" applyAlignment="1" applyProtection="1">
      <alignment horizontal="center" shrinkToFit="1"/>
      <protection hidden="1"/>
    </xf>
    <xf numFmtId="167" fontId="14" fillId="6" borderId="8" xfId="0" applyNumberFormat="1" applyFont="1" applyFill="1" applyBorder="1" applyAlignment="1" applyProtection="1">
      <alignment horizontal="center" shrinkToFit="1"/>
      <protection hidden="1"/>
    </xf>
    <xf numFmtId="0" fontId="11" fillId="8" borderId="42" xfId="0" applyFont="1" applyFill="1" applyBorder="1" applyAlignment="1" applyProtection="1">
      <alignment horizontal="center" vertical="center"/>
      <protection hidden="1"/>
    </xf>
    <xf numFmtId="0" fontId="11" fillId="8" borderId="43" xfId="0" applyFont="1" applyFill="1" applyBorder="1" applyAlignment="1" applyProtection="1">
      <alignment horizontal="center" vertical="center"/>
      <protection hidden="1"/>
    </xf>
    <xf numFmtId="0" fontId="11" fillId="8" borderId="44" xfId="0" applyFont="1" applyFill="1" applyBorder="1" applyAlignment="1" applyProtection="1">
      <alignment horizontal="center" vertical="center"/>
      <protection hidden="1"/>
    </xf>
    <xf numFmtId="49" fontId="27" fillId="6" borderId="42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2" xfId="0" applyNumberFormat="1" applyFont="1" applyFill="1" applyBorder="1" applyAlignment="1" applyProtection="1">
      <alignment horizontal="justify" vertical="top" wrapText="1"/>
      <protection hidden="1"/>
    </xf>
    <xf numFmtId="0" fontId="9" fillId="6" borderId="5" xfId="0" applyFont="1" applyFill="1" applyBorder="1" applyAlignment="1" applyProtection="1">
      <alignment horizontal="center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9" fillId="6" borderId="42" xfId="0" applyFont="1" applyFill="1" applyBorder="1" applyAlignment="1" applyProtection="1">
      <alignment horizontal="center"/>
      <protection hidden="1"/>
    </xf>
    <xf numFmtId="0" fontId="9" fillId="6" borderId="43" xfId="0" applyFont="1" applyFill="1" applyBorder="1" applyAlignment="1" applyProtection="1">
      <alignment horizontal="center"/>
      <protection hidden="1"/>
    </xf>
    <xf numFmtId="0" fontId="9" fillId="6" borderId="44" xfId="0" applyFont="1" applyFill="1" applyBorder="1" applyAlignment="1" applyProtection="1">
      <alignment horizontal="center"/>
      <protection hidden="1"/>
    </xf>
    <xf numFmtId="0" fontId="12" fillId="11" borderId="0" xfId="0" applyFont="1" applyFill="1" applyAlignment="1" applyProtection="1">
      <alignment horizontal="center"/>
    </xf>
    <xf numFmtId="0" fontId="30" fillId="12" borderId="0" xfId="0" applyFont="1" applyFill="1" applyAlignment="1" applyProtection="1">
      <alignment horizontal="center"/>
    </xf>
  </cellXfs>
  <cellStyles count="5">
    <cellStyle name="Moeda" xfId="1" builtinId="4"/>
    <cellStyle name="Normal" xfId="0" builtinId="0"/>
    <cellStyle name="Normal_censo96_1" xfId="2"/>
    <cellStyle name="Porcentagem" xfId="3" builtinId="5"/>
    <cellStyle name="Vírgula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7080608"/>
        <c:axId val="2017082240"/>
      </c:barChart>
      <c:catAx>
        <c:axId val="2017080608"/>
        <c:scaling>
          <c:orientation val="minMax"/>
        </c:scaling>
        <c:delete val="0"/>
        <c:axPos val="b"/>
        <c:majorTickMark val="out"/>
        <c:minorTickMark val="none"/>
        <c:tickLblPos val="nextTo"/>
        <c:crossAx val="2017082240"/>
        <c:crosses val="autoZero"/>
        <c:auto val="1"/>
        <c:lblAlgn val="ctr"/>
        <c:lblOffset val="100"/>
        <c:noMultiLvlLbl val="0"/>
      </c:catAx>
      <c:valAx>
        <c:axId val="2017082240"/>
        <c:scaling>
          <c:orientation val="minMax"/>
        </c:scaling>
        <c:delete val="0"/>
        <c:axPos val="l"/>
        <c:majorGridlines/>
        <c:majorTickMark val="out"/>
        <c:minorTickMark val="none"/>
        <c:tickLblPos val="nextTo"/>
        <c:crossAx val="2017080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98320158102766797"/>
          <c:y val="0.49762282091917592"/>
          <c:w val="0.99110671936758887"/>
          <c:h val="0.50396196513470681"/>
        </c:manualLayout>
      </c:layout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NTRADAresidencia!D14"/><Relationship Id="rId2" Type="http://schemas.openxmlformats.org/officeDocument/2006/relationships/hyperlink" Target="#'Prest. contas'!A1"/><Relationship Id="rId1" Type="http://schemas.openxmlformats.org/officeDocument/2006/relationships/image" Target="../media/image1.png"/><Relationship Id="rId5" Type="http://schemas.openxmlformats.org/officeDocument/2006/relationships/hyperlink" Target="#EntradaCentro!A1"/><Relationship Id="rId4" Type="http://schemas.openxmlformats.org/officeDocument/2006/relationships/hyperlink" Target="#Entrada_crea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tds.rs.gov.br/upload/1314745720_Ement&#225;rio%20-%20Port%20STN%20448-2002.pdf" TargetMode="External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menu!A1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presidencia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entrodia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reas2015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161925</xdr:rowOff>
    </xdr:from>
    <xdr:to>
      <xdr:col>2</xdr:col>
      <xdr:colOff>257175</xdr:colOff>
      <xdr:row>5</xdr:row>
      <xdr:rowOff>47625</xdr:rowOff>
    </xdr:to>
    <xdr:pic>
      <xdr:nvPicPr>
        <xdr:cNvPr id="1417" name="Picture 4">
          <a:extLst>
            <a:ext uri="{FF2B5EF4-FFF2-40B4-BE49-F238E27FC236}">
              <a16:creationId xmlns:a16="http://schemas.microsoft.com/office/drawing/2014/main" xmlns="" id="{3EB1C308-885D-4941-A3AF-95DC68D0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61925"/>
          <a:ext cx="7810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283266</xdr:colOff>
      <xdr:row>12</xdr:row>
      <xdr:rowOff>67227</xdr:rowOff>
    </xdr:from>
    <xdr:to>
      <xdr:col>11</xdr:col>
      <xdr:colOff>70427</xdr:colOff>
      <xdr:row>16</xdr:row>
      <xdr:rowOff>29127</xdr:rowOff>
    </xdr:to>
    <xdr:sp macro="" textlink="">
      <xdr:nvSpPr>
        <xdr:cNvPr id="7" name="Retângulo de cantos arredondados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205BE109-B0DE-42EC-90BD-3383EFB47751}"/>
            </a:ext>
          </a:extLst>
        </xdr:cNvPr>
        <xdr:cNvSpPr/>
      </xdr:nvSpPr>
      <xdr:spPr>
        <a:xfrm>
          <a:off x="4499666" y="2962827"/>
          <a:ext cx="2352561" cy="7112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Modelo para</a:t>
          </a:r>
          <a:r>
            <a:rPr lang="pt-BR" sz="1400" b="1" cap="none" spc="0" baseline="0">
              <a:ln>
                <a:noFill/>
              </a:ln>
              <a:solidFill>
                <a:schemeClr val="bg1"/>
              </a:solidFill>
              <a:effectLst/>
            </a:rPr>
            <a:t> </a:t>
          </a:r>
        </a:p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Prestação de Contas</a:t>
          </a:r>
        </a:p>
      </xdr:txBody>
    </xdr:sp>
    <xdr:clientData/>
  </xdr:twoCellAnchor>
  <xdr:twoCellAnchor>
    <xdr:from>
      <xdr:col>1</xdr:col>
      <xdr:colOff>275590</xdr:colOff>
      <xdr:row>7</xdr:row>
      <xdr:rowOff>89535</xdr:rowOff>
    </xdr:from>
    <xdr:to>
      <xdr:col>2</xdr:col>
      <xdr:colOff>419828</xdr:colOff>
      <xdr:row>9</xdr:row>
      <xdr:rowOff>199920</xdr:rowOff>
    </xdr:to>
    <xdr:sp macro="" textlink="">
      <xdr:nvSpPr>
        <xdr:cNvPr id="8" name="Seta para a direita 11">
          <a:extLst>
            <a:ext uri="{FF2B5EF4-FFF2-40B4-BE49-F238E27FC236}">
              <a16:creationId xmlns:a16="http://schemas.microsoft.com/office/drawing/2014/main" xmlns="" id="{6E88E9BD-46E5-43EF-8FA2-76078DA815EE}"/>
            </a:ext>
          </a:extLst>
        </xdr:cNvPr>
        <xdr:cNvSpPr>
          <a:spLocks noChangeArrowheads="1"/>
        </xdr:cNvSpPr>
      </xdr:nvSpPr>
      <xdr:spPr bwMode="auto">
        <a:xfrm>
          <a:off x="647700" y="1901825"/>
          <a:ext cx="777947" cy="473075"/>
        </a:xfrm>
        <a:prstGeom prst="rightArrow">
          <a:avLst>
            <a:gd name="adj1" fmla="val 50000"/>
            <a:gd name="adj2" fmla="val 49236"/>
          </a:avLst>
        </a:prstGeom>
        <a:solidFill>
          <a:srgbClr val="FFFF00"/>
        </a:solidFill>
        <a:ln>
          <a:noFill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Click Aqui</a:t>
          </a:r>
        </a:p>
      </xdr:txBody>
    </xdr:sp>
    <xdr:clientData/>
  </xdr:twoCellAnchor>
  <xdr:oneCellAnchor>
    <xdr:from>
      <xdr:col>1</xdr:col>
      <xdr:colOff>82550</xdr:colOff>
      <xdr:row>20</xdr:row>
      <xdr:rowOff>76200</xdr:rowOff>
    </xdr:from>
    <xdr:ext cx="7777621" cy="10852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C470F91E-1558-4D3C-8AF6-FA96E810D293}"/>
            </a:ext>
          </a:extLst>
        </xdr:cNvPr>
        <xdr:cNvSpPr txBox="1"/>
      </xdr:nvSpPr>
      <xdr:spPr>
        <a:xfrm>
          <a:off x="469900" y="4457700"/>
          <a:ext cx="7753048" cy="10749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Avenida Borges de Medeiros, nº 1501, 8º andar Centro, Porto Alegre - RS. CEP: 90119900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Horário de atendimento: das 8h30 min às 12h e das 13h30min às 18h de segunda à sexta.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Fone: (51) 3288-6470     (51) 3288-6545         (51)3288-6455 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e-mail: feas2019@stas.rs.gov.br      http://www.stas.rs.gov.br/</a:t>
          </a:r>
        </a:p>
        <a:p>
          <a:pPr algn="ctr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3</xdr:col>
      <xdr:colOff>354966</xdr:colOff>
      <xdr:row>7</xdr:row>
      <xdr:rowOff>130810</xdr:rowOff>
    </xdr:from>
    <xdr:to>
      <xdr:col>7</xdr:col>
      <xdr:colOff>25455</xdr:colOff>
      <xdr:row>10</xdr:row>
      <xdr:rowOff>118190</xdr:rowOff>
    </xdr:to>
    <xdr:sp macro="" textlink="">
      <xdr:nvSpPr>
        <xdr:cNvPr id="10" name="Retângulo de cantos arredondados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B7A3A331-1F34-448C-9493-3DB8E0C3EB68}"/>
            </a:ext>
          </a:extLst>
        </xdr:cNvPr>
        <xdr:cNvSpPr/>
      </xdr:nvSpPr>
      <xdr:spPr>
        <a:xfrm>
          <a:off x="2000251" y="1943100"/>
          <a:ext cx="2241550" cy="69850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Residência Inclusiva</a:t>
          </a:r>
          <a:endParaRPr lang="pt-BR" sz="1600" b="1"/>
        </a:p>
      </xdr:txBody>
    </xdr:sp>
    <xdr:clientData/>
  </xdr:twoCellAnchor>
  <xdr:twoCellAnchor>
    <xdr:from>
      <xdr:col>3</xdr:col>
      <xdr:colOff>405130</xdr:colOff>
      <xdr:row>12</xdr:row>
      <xdr:rowOff>31750</xdr:rowOff>
    </xdr:from>
    <xdr:to>
      <xdr:col>7</xdr:col>
      <xdr:colOff>57207</xdr:colOff>
      <xdr:row>16</xdr:row>
      <xdr:rowOff>34965</xdr:rowOff>
    </xdr:to>
    <xdr:sp macro="" textlink="">
      <xdr:nvSpPr>
        <xdr:cNvPr id="11" name="Retângulo de cantos arredondados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CEA46FD3-3630-4EDC-84B5-3C13A63D3AB2}"/>
            </a:ext>
          </a:extLst>
        </xdr:cNvPr>
        <xdr:cNvSpPr/>
      </xdr:nvSpPr>
      <xdr:spPr>
        <a:xfrm>
          <a:off x="2044700" y="2927350"/>
          <a:ext cx="2228850" cy="74295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CREAS </a:t>
          </a:r>
          <a:endParaRPr lang="pt-BR" sz="1600" b="1"/>
        </a:p>
      </xdr:txBody>
    </xdr:sp>
    <xdr:clientData/>
  </xdr:twoCellAnchor>
  <xdr:twoCellAnchor>
    <xdr:from>
      <xdr:col>7</xdr:col>
      <xdr:colOff>316922</xdr:colOff>
      <xdr:row>7</xdr:row>
      <xdr:rowOff>127449</xdr:rowOff>
    </xdr:from>
    <xdr:to>
      <xdr:col>11</xdr:col>
      <xdr:colOff>107974</xdr:colOff>
      <xdr:row>10</xdr:row>
      <xdr:rowOff>121285</xdr:rowOff>
    </xdr:to>
    <xdr:sp macro="" textlink="">
      <xdr:nvSpPr>
        <xdr:cNvPr id="12" name="Retângulo de cantos arredondados 1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25491D09-C6D0-4CD8-8E03-F3D066393B32}"/>
            </a:ext>
          </a:extLst>
        </xdr:cNvPr>
        <xdr:cNvSpPr/>
      </xdr:nvSpPr>
      <xdr:spPr>
        <a:xfrm>
          <a:off x="4518082" y="1939739"/>
          <a:ext cx="2371667" cy="714561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Centro Dia </a:t>
          </a:r>
          <a:endParaRPr lang="pt-BR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319422</xdr:rowOff>
    </xdr:to>
    <xdr:sp macro="" textlink="">
      <xdr:nvSpPr>
        <xdr:cNvPr id="4" name="Seta para a esquerda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63EA2D73-2C74-4D0D-AC66-3460F42734C0}"/>
            </a:ext>
          </a:extLst>
        </xdr:cNvPr>
        <xdr:cNvSpPr/>
      </xdr:nvSpPr>
      <xdr:spPr>
        <a:xfrm>
          <a:off x="6848475" y="805962"/>
          <a:ext cx="778852" cy="465960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70</xdr:row>
      <xdr:rowOff>1904</xdr:rowOff>
    </xdr:from>
    <xdr:to>
      <xdr:col>11</xdr:col>
      <xdr:colOff>564188</xdr:colOff>
      <xdr:row>72</xdr:row>
      <xdr:rowOff>100856</xdr:rowOff>
    </xdr:to>
    <xdr:sp macro="" textlink="">
      <xdr:nvSpPr>
        <xdr:cNvPr id="5" name="Seta para a esquerda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15FC96E-0F72-4221-A844-B5B1ED96C4CD}"/>
            </a:ext>
          </a:extLst>
        </xdr:cNvPr>
        <xdr:cNvSpPr/>
      </xdr:nvSpPr>
      <xdr:spPr>
        <a:xfrm>
          <a:off x="6910754" y="14133634"/>
          <a:ext cx="767862" cy="4703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36</xdr:row>
      <xdr:rowOff>119380</xdr:rowOff>
    </xdr:from>
    <xdr:to>
      <xdr:col>11</xdr:col>
      <xdr:colOff>400349</xdr:colOff>
      <xdr:row>40</xdr:row>
      <xdr:rowOff>314393</xdr:rowOff>
    </xdr:to>
    <xdr:sp macro="" textlink="">
      <xdr:nvSpPr>
        <xdr:cNvPr id="4252" name="Texto explicativo retangular 2">
          <a:extLst>
            <a:ext uri="{FF2B5EF4-FFF2-40B4-BE49-F238E27FC236}">
              <a16:creationId xmlns:a16="http://schemas.microsoft.com/office/drawing/2014/main" xmlns="" id="{44C1A4D7-B49D-4A0E-970E-8624E02D4D06}"/>
            </a:ext>
          </a:extLst>
        </xdr:cNvPr>
        <xdr:cNvSpPr>
          <a:spLocks noChangeArrowheads="1"/>
        </xdr:cNvSpPr>
      </xdr:nvSpPr>
      <xdr:spPr bwMode="auto">
        <a:xfrm>
          <a:off x="6657975" y="8791575"/>
          <a:ext cx="828675" cy="85725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46</xdr:row>
      <xdr:rowOff>110490</xdr:rowOff>
    </xdr:from>
    <xdr:to>
      <xdr:col>7</xdr:col>
      <xdr:colOff>9609</xdr:colOff>
      <xdr:row>46</xdr:row>
      <xdr:rowOff>110490</xdr:rowOff>
    </xdr:to>
    <xdr:sp macro="" textlink="">
      <xdr:nvSpPr>
        <xdr:cNvPr id="6" name="Retângulo 5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4EFE3C77-0BA6-4ED4-A8C3-B135042956E3}"/>
            </a:ext>
          </a:extLst>
        </xdr:cNvPr>
        <xdr:cNvSpPr/>
      </xdr:nvSpPr>
      <xdr:spPr>
        <a:xfrm>
          <a:off x="1943100" y="9572625"/>
          <a:ext cx="278130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46</xdr:row>
      <xdr:rowOff>110490</xdr:rowOff>
    </xdr:from>
    <xdr:to>
      <xdr:col>7</xdr:col>
      <xdr:colOff>9609</xdr:colOff>
      <xdr:row>46</xdr:row>
      <xdr:rowOff>110490</xdr:rowOff>
    </xdr:to>
    <xdr:sp macro="" textlink="">
      <xdr:nvSpPr>
        <xdr:cNvPr id="7" name="Retângulo 6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B8450D93-007B-4935-89EC-AC35EA9AE196}"/>
            </a:ext>
          </a:extLst>
        </xdr:cNvPr>
        <xdr:cNvSpPr/>
      </xdr:nvSpPr>
      <xdr:spPr>
        <a:xfrm>
          <a:off x="2133600" y="118935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240030</xdr:rowOff>
    </xdr:from>
    <xdr:to>
      <xdr:col>7</xdr:col>
      <xdr:colOff>9617</xdr:colOff>
      <xdr:row>45</xdr:row>
      <xdr:rowOff>354330</xdr:rowOff>
    </xdr:to>
    <xdr:sp macro="" textlink="">
      <xdr:nvSpPr>
        <xdr:cNvPr id="8" name="Retângulo 7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7584CCEA-FC3A-4F82-B7E1-55E641FFD954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240030</xdr:rowOff>
    </xdr:from>
    <xdr:to>
      <xdr:col>7</xdr:col>
      <xdr:colOff>9617</xdr:colOff>
      <xdr:row>45</xdr:row>
      <xdr:rowOff>354330</xdr:rowOff>
    </xdr:to>
    <xdr:sp macro="" textlink="">
      <xdr:nvSpPr>
        <xdr:cNvPr id="9" name="Retângulo 8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5EA3BC1A-DEB3-455B-A19B-E56BC7A16D6F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336677</xdr:rowOff>
    </xdr:to>
    <xdr:sp macro="" textlink="">
      <xdr:nvSpPr>
        <xdr:cNvPr id="7" name="Seta para a esquerda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3A22428D-41FE-4671-BD83-F6A34FC132B1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70</xdr:row>
      <xdr:rowOff>1904</xdr:rowOff>
    </xdr:from>
    <xdr:to>
      <xdr:col>11</xdr:col>
      <xdr:colOff>564188</xdr:colOff>
      <xdr:row>72</xdr:row>
      <xdr:rowOff>100890</xdr:rowOff>
    </xdr:to>
    <xdr:sp macro="" textlink="">
      <xdr:nvSpPr>
        <xdr:cNvPr id="8" name="Seta para a esquerda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D1F1D357-09D3-4556-9071-4112ECD132F0}"/>
            </a:ext>
          </a:extLst>
        </xdr:cNvPr>
        <xdr:cNvSpPr/>
      </xdr:nvSpPr>
      <xdr:spPr>
        <a:xfrm>
          <a:off x="7224346" y="1737994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36</xdr:row>
      <xdr:rowOff>127000</xdr:rowOff>
    </xdr:from>
    <xdr:to>
      <xdr:col>11</xdr:col>
      <xdr:colOff>400349</xdr:colOff>
      <xdr:row>40</xdr:row>
      <xdr:rowOff>325843</xdr:rowOff>
    </xdr:to>
    <xdr:sp macro="" textlink="">
      <xdr:nvSpPr>
        <xdr:cNvPr id="9" name="Texto explicativo retangular 2">
          <a:extLst>
            <a:ext uri="{FF2B5EF4-FFF2-40B4-BE49-F238E27FC236}">
              <a16:creationId xmlns:a16="http://schemas.microsoft.com/office/drawing/2014/main" xmlns="" id="{DB246486-8282-42EE-BEFE-4FE1902A6A80}"/>
            </a:ext>
          </a:extLst>
        </xdr:cNvPr>
        <xdr:cNvSpPr>
          <a:spLocks noChangeArrowheads="1"/>
        </xdr:cNvSpPr>
      </xdr:nvSpPr>
      <xdr:spPr bwMode="auto">
        <a:xfrm>
          <a:off x="6991350" y="848360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8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46</xdr:row>
      <xdr:rowOff>245745</xdr:rowOff>
    </xdr:from>
    <xdr:to>
      <xdr:col>7</xdr:col>
      <xdr:colOff>9609</xdr:colOff>
      <xdr:row>46</xdr:row>
      <xdr:rowOff>344805</xdr:rowOff>
    </xdr:to>
    <xdr:sp macro="" textlink="">
      <xdr:nvSpPr>
        <xdr:cNvPr id="10" name="Retângulo 9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B4F12E04-C30D-46DA-AB16-FB0251C0F6F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46</xdr:row>
      <xdr:rowOff>245745</xdr:rowOff>
    </xdr:from>
    <xdr:to>
      <xdr:col>7</xdr:col>
      <xdr:colOff>9609</xdr:colOff>
      <xdr:row>46</xdr:row>
      <xdr:rowOff>344805</xdr:rowOff>
    </xdr:to>
    <xdr:sp macro="" textlink="">
      <xdr:nvSpPr>
        <xdr:cNvPr id="11" name="Retângulo 10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98727005-949D-4158-AAE6-866314331CA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512885</xdr:colOff>
      <xdr:row>5</xdr:row>
      <xdr:rowOff>1922</xdr:rowOff>
    </xdr:to>
    <xdr:sp macro="" textlink="">
      <xdr:nvSpPr>
        <xdr:cNvPr id="14" name="Seta para a esquerda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116ECBB0-4709-49D5-8718-7B475244443E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404446</xdr:colOff>
      <xdr:row>72</xdr:row>
      <xdr:rowOff>5079</xdr:rowOff>
    </xdr:from>
    <xdr:to>
      <xdr:col>11</xdr:col>
      <xdr:colOff>564174</xdr:colOff>
      <xdr:row>74</xdr:row>
      <xdr:rowOff>89848</xdr:rowOff>
    </xdr:to>
    <xdr:sp macro="" textlink="">
      <xdr:nvSpPr>
        <xdr:cNvPr id="15" name="Seta para a esquerda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47B89E7E-8952-4FBB-A3FB-7B5154C729C7}"/>
            </a:ext>
          </a:extLst>
        </xdr:cNvPr>
        <xdr:cNvSpPr/>
      </xdr:nvSpPr>
      <xdr:spPr>
        <a:xfrm>
          <a:off x="7224346" y="1779269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171450</xdr:colOff>
      <xdr:row>36</xdr:row>
      <xdr:rowOff>127000</xdr:rowOff>
    </xdr:from>
    <xdr:to>
      <xdr:col>11</xdr:col>
      <xdr:colOff>390525</xdr:colOff>
      <xdr:row>41</xdr:row>
      <xdr:rowOff>25</xdr:rowOff>
    </xdr:to>
    <xdr:sp macro="" textlink="">
      <xdr:nvSpPr>
        <xdr:cNvPr id="16" name="Texto explicativo retangular 2">
          <a:extLst>
            <a:ext uri="{FF2B5EF4-FFF2-40B4-BE49-F238E27FC236}">
              <a16:creationId xmlns:a16="http://schemas.microsoft.com/office/drawing/2014/main" xmlns="" id="{9AEF57A2-B4C6-43B2-BC09-5C9068F0E2A9}"/>
            </a:ext>
          </a:extLst>
        </xdr:cNvPr>
        <xdr:cNvSpPr>
          <a:spLocks noChangeArrowheads="1"/>
        </xdr:cNvSpPr>
      </xdr:nvSpPr>
      <xdr:spPr bwMode="auto">
        <a:xfrm>
          <a:off x="6991350" y="889635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434340</xdr:colOff>
      <xdr:row>47</xdr:row>
      <xdr:rowOff>0</xdr:rowOff>
    </xdr:from>
    <xdr:to>
      <xdr:col>7</xdr:col>
      <xdr:colOff>19021</xdr:colOff>
      <xdr:row>47</xdr:row>
      <xdr:rowOff>0</xdr:rowOff>
    </xdr:to>
    <xdr:sp macro="" textlink="">
      <xdr:nvSpPr>
        <xdr:cNvPr id="17" name="Retângulo 16">
          <a:hlinkClick xmlns:r="http://schemas.openxmlformats.org/officeDocument/2006/relationships" r:id="rId2" tgtFrame="_parent"/>
          <a:extLst>
            <a:ext uri="{FF2B5EF4-FFF2-40B4-BE49-F238E27FC236}">
              <a16:creationId xmlns:a16="http://schemas.microsoft.com/office/drawing/2014/main" xmlns="" id="{D7FCB995-413C-41AE-A784-2583E27412CA}"/>
            </a:ext>
          </a:extLst>
        </xdr:cNvPr>
        <xdr:cNvSpPr/>
      </xdr:nvSpPr>
      <xdr:spPr>
        <a:xfrm>
          <a:off x="2133600" y="1244600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38100</xdr:rowOff>
    </xdr:from>
    <xdr:to>
      <xdr:col>2</xdr:col>
      <xdr:colOff>257175</xdr:colOff>
      <xdr:row>3</xdr:row>
      <xdr:rowOff>0</xdr:rowOff>
    </xdr:to>
    <xdr:pic>
      <xdr:nvPicPr>
        <xdr:cNvPr id="5569" name="il_fi">
          <a:extLst>
            <a:ext uri="{FF2B5EF4-FFF2-40B4-BE49-F238E27FC236}">
              <a16:creationId xmlns:a16="http://schemas.microsoft.com/office/drawing/2014/main" xmlns="" id="{79508D27-5327-437A-B268-9B3A64D0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8100"/>
          <a:ext cx="409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39</xdr:row>
      <xdr:rowOff>40848</xdr:rowOff>
    </xdr:from>
    <xdr:to>
      <xdr:col>6</xdr:col>
      <xdr:colOff>0</xdr:colOff>
      <xdr:row>39</xdr:row>
      <xdr:rowOff>145359</xdr:rowOff>
    </xdr:to>
    <xdr:sp macro="" textlink="">
      <xdr:nvSpPr>
        <xdr:cNvPr id="4" name="Elipse 3">
          <a:extLst>
            <a:ext uri="{FF2B5EF4-FFF2-40B4-BE49-F238E27FC236}">
              <a16:creationId xmlns:a16="http://schemas.microsoft.com/office/drawing/2014/main" xmlns="" id="{96BB8E19-5F5C-451E-9BCD-69D861A64092}"/>
            </a:ext>
          </a:extLst>
        </xdr:cNvPr>
        <xdr:cNvSpPr/>
      </xdr:nvSpPr>
      <xdr:spPr>
        <a:xfrm>
          <a:off x="5308600" y="6924248"/>
          <a:ext cx="0" cy="100171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6</xdr:col>
      <xdr:colOff>0</xdr:colOff>
      <xdr:row>61</xdr:row>
      <xdr:rowOff>36654</xdr:rowOff>
    </xdr:from>
    <xdr:to>
      <xdr:col>6</xdr:col>
      <xdr:colOff>0</xdr:colOff>
      <xdr:row>61</xdr:row>
      <xdr:rowOff>149347</xdr:rowOff>
    </xdr:to>
    <xdr:sp macro="" textlink="">
      <xdr:nvSpPr>
        <xdr:cNvPr id="5" name="Elipse 4">
          <a:extLst>
            <a:ext uri="{FF2B5EF4-FFF2-40B4-BE49-F238E27FC236}">
              <a16:creationId xmlns:a16="http://schemas.microsoft.com/office/drawing/2014/main" xmlns="" id="{1F6940B6-80DF-48FF-85F4-3BCA8CF2494A}"/>
            </a:ext>
          </a:extLst>
        </xdr:cNvPr>
        <xdr:cNvSpPr/>
      </xdr:nvSpPr>
      <xdr:spPr>
        <a:xfrm>
          <a:off x="5308600" y="113206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68</xdr:row>
      <xdr:rowOff>36654</xdr:rowOff>
    </xdr:from>
    <xdr:to>
      <xdr:col>6</xdr:col>
      <xdr:colOff>0</xdr:colOff>
      <xdr:row>68</xdr:row>
      <xdr:rowOff>149347</xdr:rowOff>
    </xdr:to>
    <xdr:sp macro="" textlink="">
      <xdr:nvSpPr>
        <xdr:cNvPr id="6" name="Elipse 5">
          <a:extLst>
            <a:ext uri="{FF2B5EF4-FFF2-40B4-BE49-F238E27FC236}">
              <a16:creationId xmlns:a16="http://schemas.microsoft.com/office/drawing/2014/main" xmlns="" id="{D7E30C4C-841B-4477-9F80-550301E11959}"/>
            </a:ext>
          </a:extLst>
        </xdr:cNvPr>
        <xdr:cNvSpPr/>
      </xdr:nvSpPr>
      <xdr:spPr>
        <a:xfrm>
          <a:off x="5308600" y="125652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17</xdr:row>
      <xdr:rowOff>40848</xdr:rowOff>
    </xdr:from>
    <xdr:to>
      <xdr:col>6</xdr:col>
      <xdr:colOff>0</xdr:colOff>
      <xdr:row>17</xdr:row>
      <xdr:rowOff>154529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xmlns="" id="{DCF73737-0F6D-4711-8E5D-17FEBAA0BA6B}"/>
            </a:ext>
          </a:extLst>
        </xdr:cNvPr>
        <xdr:cNvSpPr/>
      </xdr:nvSpPr>
      <xdr:spPr>
        <a:xfrm>
          <a:off x="5308600" y="2955498"/>
          <a:ext cx="0" cy="109658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4</xdr:row>
      <xdr:rowOff>2240</xdr:rowOff>
    </xdr:from>
    <xdr:to>
      <xdr:col>11</xdr:col>
      <xdr:colOff>595665</xdr:colOff>
      <xdr:row>6</xdr:row>
      <xdr:rowOff>142875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21440A09-0E04-4937-9115-F7020E014CF5}"/>
            </a:ext>
          </a:extLst>
        </xdr:cNvPr>
        <xdr:cNvSpPr/>
      </xdr:nvSpPr>
      <xdr:spPr>
        <a:xfrm>
          <a:off x="9848850" y="713440"/>
          <a:ext cx="844550" cy="45813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595665</xdr:colOff>
      <xdr:row>42</xdr:row>
      <xdr:rowOff>75435</xdr:rowOff>
    </xdr:to>
    <xdr:sp macro="" textlink="">
      <xdr:nvSpPr>
        <xdr:cNvPr id="9" name="Seta para a esquerda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1FEC2A77-840C-4E7D-B49E-7B8B9E39B2B1}"/>
            </a:ext>
          </a:extLst>
        </xdr:cNvPr>
        <xdr:cNvSpPr/>
      </xdr:nvSpPr>
      <xdr:spPr>
        <a:xfrm>
          <a:off x="9848850" y="7061200"/>
          <a:ext cx="844550" cy="45008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 editAs="oneCell">
    <xdr:from>
      <xdr:col>1</xdr:col>
      <xdr:colOff>19050</xdr:colOff>
      <xdr:row>59</xdr:row>
      <xdr:rowOff>73025</xdr:rowOff>
    </xdr:from>
    <xdr:to>
      <xdr:col>9</xdr:col>
      <xdr:colOff>212735</xdr:colOff>
      <xdr:row>62</xdr:row>
      <xdr:rowOff>117483</xdr:rowOff>
    </xdr:to>
    <xdr:sp macro="" textlink="">
      <xdr:nvSpPr>
        <xdr:cNvPr id="10" name="CaixaDeTexto 4">
          <a:extLst>
            <a:ext uri="{FF2B5EF4-FFF2-40B4-BE49-F238E27FC236}">
              <a16:creationId xmlns:a16="http://schemas.microsoft.com/office/drawing/2014/main" xmlns="" id="{86BFAB6C-0BB5-41EF-9111-CA466FF3B40C}"/>
            </a:ext>
          </a:extLst>
        </xdr:cNvPr>
        <xdr:cNvSpPr txBox="1">
          <a:spLocks noChangeArrowheads="1"/>
        </xdr:cNvSpPr>
      </xdr:nvSpPr>
      <xdr:spPr bwMode="auto">
        <a:xfrm>
          <a:off x="228600" y="10645775"/>
          <a:ext cx="9572635" cy="66040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Declaro que as informações são verdadeiras e de inteira responsabilidade deste declarante, sendo que a documentação comprobatória das despesas realizadas estão arquivadas, em boa ordem e conservação, devidamente identificada e à disposição desta Secretaria, da CAGE e do TCE/RS, pelo prazo de 05 (cinco) anos, conforme previsto no Art. 6° do Decreto Estadual  N° 50.256, de 18/04/2013.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6320" name="Picture 4">
          <a:extLst>
            <a:ext uri="{FF2B5EF4-FFF2-40B4-BE49-F238E27FC236}">
              <a16:creationId xmlns:a16="http://schemas.microsoft.com/office/drawing/2014/main" xmlns="" id="{3D048BD6-BA0F-45EC-83AB-5065193E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B3D1EC-A4AC-4CC6-8382-585DB01BAE0B}"/>
            </a:ext>
          </a:extLst>
        </xdr:cNvPr>
        <xdr:cNvSpPr/>
      </xdr:nvSpPr>
      <xdr:spPr>
        <a:xfrm>
          <a:off x="7527926" y="3721100"/>
          <a:ext cx="13366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4394F296-4DD3-4F68-A133-6A658343447D}"/>
            </a:ext>
          </a:extLst>
        </xdr:cNvPr>
        <xdr:cNvSpPr/>
      </xdr:nvSpPr>
      <xdr:spPr>
        <a:xfrm>
          <a:off x="406400" y="3771900"/>
          <a:ext cx="97155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7341" name="Picture 4">
          <a:extLst>
            <a:ext uri="{FF2B5EF4-FFF2-40B4-BE49-F238E27FC236}">
              <a16:creationId xmlns:a16="http://schemas.microsoft.com/office/drawing/2014/main" xmlns="" id="{68185B06-7739-4DC7-AECF-D4AC3E65B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4AB97872-EAD6-405A-B154-17DF9920722E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310C5302-406D-4DD5-AF5E-8CF41C392099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8369" name="Picture 4">
          <a:extLst>
            <a:ext uri="{FF2B5EF4-FFF2-40B4-BE49-F238E27FC236}">
              <a16:creationId xmlns:a16="http://schemas.microsoft.com/office/drawing/2014/main" xmlns="" id="{902BC6D0-FCAD-4180-ACD6-8BCFD819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F9478457-4BEC-4844-A6BE-C2A224A7961C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597F48F8-4DA6-4C5F-96E3-087915D7A0FD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9300" cy="6010275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xmlns="" id="{2BA3FB04-AFB1-47AF-8AA3-13A7797B66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noAutofit/>
      </a:bodyPr>
      <a:lstStyle>
        <a:defPPr>
          <a:defRPr sz="1100">
            <a:solidFill>
              <a:schemeClr val="tx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RowColHeaders="0" zoomScale="85" zoomScaleNormal="85" workbookViewId="0"/>
  </sheetViews>
  <sheetFormatPr defaultColWidth="9.140625" defaultRowHeight="15" x14ac:dyDescent="0.25"/>
  <cols>
    <col min="1" max="1" width="5.28515625" style="149" customWidth="1"/>
    <col min="2" max="16384" width="9.140625" style="149"/>
  </cols>
  <sheetData>
    <row r="1" spans="1:14" x14ac:dyDescent="0.25">
      <c r="A1" s="155"/>
    </row>
    <row r="2" spans="1:14" ht="21" x14ac:dyDescent="0.25">
      <c r="D2" s="156" t="s">
        <v>0</v>
      </c>
    </row>
    <row r="3" spans="1:14" ht="21" x14ac:dyDescent="0.35">
      <c r="D3" s="157" t="s">
        <v>373</v>
      </c>
      <c r="F3" s="164"/>
    </row>
    <row r="4" spans="1:14" ht="23.25" x14ac:dyDescent="0.25">
      <c r="D4" s="157" t="s">
        <v>8</v>
      </c>
      <c r="F4" s="151"/>
      <c r="G4" s="151"/>
      <c r="H4" s="151"/>
      <c r="I4" s="152"/>
      <c r="J4" s="152"/>
    </row>
    <row r="5" spans="1:14" ht="23.25" x14ac:dyDescent="0.25">
      <c r="D5" s="157"/>
      <c r="F5" s="151"/>
      <c r="G5" s="151"/>
      <c r="H5" s="151"/>
      <c r="I5" s="152"/>
      <c r="J5" s="152"/>
      <c r="K5" s="149" t="s">
        <v>50</v>
      </c>
    </row>
    <row r="6" spans="1:14" ht="23.25" x14ac:dyDescent="0.25">
      <c r="F6" s="151"/>
      <c r="G6" s="151"/>
      <c r="H6" s="151"/>
      <c r="I6" s="152"/>
      <c r="J6" s="152"/>
    </row>
    <row r="9" spans="1:14" x14ac:dyDescent="0.25">
      <c r="A9" s="158"/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</row>
    <row r="10" spans="1:14" ht="28.5" x14ac:dyDescent="0.45">
      <c r="A10" s="158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</row>
    <row r="11" spans="1:14" x14ac:dyDescent="0.25">
      <c r="A11" s="158"/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</row>
    <row r="12" spans="1:14" x14ac:dyDescent="0.25">
      <c r="A12" s="158"/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</row>
    <row r="13" spans="1:14" ht="15" customHeight="1" x14ac:dyDescent="0.25">
      <c r="A13" s="158"/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</row>
    <row r="14" spans="1:14" ht="15" customHeight="1" x14ac:dyDescent="0.25">
      <c r="A14" s="158"/>
      <c r="B14" s="158"/>
      <c r="C14" s="158"/>
      <c r="M14" s="158"/>
      <c r="N14" s="158"/>
    </row>
    <row r="15" spans="1:14" x14ac:dyDescent="0.25">
      <c r="A15" s="158"/>
      <c r="B15" s="158"/>
      <c r="C15" s="158"/>
      <c r="M15" s="158"/>
      <c r="N15" s="158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workbookViewId="0"/>
  </sheetViews>
  <sheetFormatPr defaultColWidth="8.7109375" defaultRowHeight="15" x14ac:dyDescent="0.25"/>
  <cols>
    <col min="1" max="16384" width="8.7109375" style="153"/>
  </cols>
  <sheetData>
    <row r="1" spans="2:14" s="149" customFormat="1" x14ac:dyDescent="0.25"/>
    <row r="2" spans="2:14" s="149" customFormat="1" x14ac:dyDescent="0.25"/>
    <row r="3" spans="2:14" s="149" customFormat="1" ht="23.25" x14ac:dyDescent="0.25">
      <c r="D3" s="150" t="s">
        <v>0</v>
      </c>
    </row>
    <row r="4" spans="2:14" s="149" customFormat="1" ht="23.25" x14ac:dyDescent="0.25">
      <c r="D4" s="151" t="s">
        <v>374</v>
      </c>
    </row>
    <row r="5" spans="2:14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4" s="149" customFormat="1" ht="23.25" x14ac:dyDescent="0.25">
      <c r="D6" s="151"/>
      <c r="F6" s="151"/>
      <c r="G6" s="151"/>
      <c r="H6" s="151"/>
      <c r="I6" s="152"/>
      <c r="J6" s="152"/>
    </row>
    <row r="7" spans="2:14" s="149" customFormat="1" ht="23.25" x14ac:dyDescent="0.25">
      <c r="F7" s="151"/>
      <c r="G7" s="151"/>
      <c r="H7" s="151"/>
      <c r="I7" s="152"/>
      <c r="J7" s="152"/>
    </row>
    <row r="8" spans="2:14" s="149" customFormat="1" x14ac:dyDescent="0.25"/>
    <row r="9" spans="2:14" s="149" customFormat="1" x14ac:dyDescent="0.25"/>
    <row r="10" spans="2:14" s="149" customFormat="1" x14ac:dyDescent="0.25"/>
    <row r="11" spans="2:14" s="149" customFormat="1" ht="28.5" x14ac:dyDescent="0.45">
      <c r="B11" s="397" t="s">
        <v>121</v>
      </c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</row>
    <row r="12" spans="2:14" s="149" customFormat="1" x14ac:dyDescent="0.25"/>
    <row r="13" spans="2:14" s="149" customFormat="1" x14ac:dyDescent="0.25"/>
    <row r="14" spans="2:14" s="149" customFormat="1" x14ac:dyDescent="0.25">
      <c r="D14" s="398" t="s">
        <v>273</v>
      </c>
      <c r="E14" s="398"/>
      <c r="F14" s="398"/>
      <c r="G14" s="398"/>
      <c r="H14" s="398"/>
      <c r="I14" s="398"/>
      <c r="J14" s="398"/>
      <c r="K14" s="398"/>
      <c r="L14" s="398"/>
    </row>
    <row r="15" spans="2:14" s="149" customFormat="1" x14ac:dyDescent="0.25">
      <c r="D15" s="398"/>
      <c r="E15" s="398"/>
      <c r="F15" s="398"/>
      <c r="G15" s="398"/>
      <c r="H15" s="398"/>
      <c r="I15" s="398"/>
      <c r="J15" s="398"/>
      <c r="K15" s="398"/>
      <c r="L15" s="398"/>
    </row>
    <row r="16" spans="2:14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listacentro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workbookViewId="0">
      <selection activeCell="D14" sqref="D14:L15"/>
    </sheetView>
  </sheetViews>
  <sheetFormatPr defaultColWidth="8.7109375" defaultRowHeight="15" x14ac:dyDescent="0.25"/>
  <cols>
    <col min="1" max="16384" width="8.7109375" style="153"/>
  </cols>
  <sheetData>
    <row r="1" spans="2:14" s="149" customFormat="1" x14ac:dyDescent="0.25"/>
    <row r="2" spans="2:14" s="149" customFormat="1" x14ac:dyDescent="0.25"/>
    <row r="3" spans="2:14" s="149" customFormat="1" ht="23.25" x14ac:dyDescent="0.25">
      <c r="D3" s="150" t="s">
        <v>0</v>
      </c>
    </row>
    <row r="4" spans="2:14" s="149" customFormat="1" ht="23.25" x14ac:dyDescent="0.25">
      <c r="D4" s="151" t="s">
        <v>374</v>
      </c>
    </row>
    <row r="5" spans="2:14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4" s="149" customFormat="1" ht="23.25" x14ac:dyDescent="0.25">
      <c r="D6" s="151"/>
      <c r="F6" s="151"/>
      <c r="G6" s="151"/>
      <c r="H6" s="151"/>
      <c r="I6" s="152"/>
      <c r="J6" s="152"/>
    </row>
    <row r="7" spans="2:14" s="149" customFormat="1" ht="23.25" x14ac:dyDescent="0.25">
      <c r="F7" s="151"/>
      <c r="G7" s="151"/>
      <c r="H7" s="151"/>
      <c r="I7" s="152"/>
      <c r="J7" s="152"/>
    </row>
    <row r="8" spans="2:14" s="149" customFormat="1" x14ac:dyDescent="0.25"/>
    <row r="9" spans="2:14" s="149" customFormat="1" x14ac:dyDescent="0.25"/>
    <row r="10" spans="2:14" s="149" customFormat="1" x14ac:dyDescent="0.25"/>
    <row r="11" spans="2:14" s="149" customFormat="1" ht="28.5" x14ac:dyDescent="0.45">
      <c r="B11" s="397" t="s">
        <v>121</v>
      </c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</row>
    <row r="12" spans="2:14" s="149" customFormat="1" x14ac:dyDescent="0.25"/>
    <row r="13" spans="2:14" s="149" customFormat="1" x14ac:dyDescent="0.25"/>
    <row r="14" spans="2:14" s="149" customFormat="1" x14ac:dyDescent="0.25">
      <c r="D14" s="398" t="s">
        <v>213</v>
      </c>
      <c r="E14" s="398"/>
      <c r="F14" s="398"/>
      <c r="G14" s="398"/>
      <c r="H14" s="398"/>
      <c r="I14" s="398"/>
      <c r="J14" s="398"/>
      <c r="K14" s="398"/>
      <c r="L14" s="398"/>
    </row>
    <row r="15" spans="2:14" s="149" customFormat="1" x14ac:dyDescent="0.25">
      <c r="D15" s="398"/>
      <c r="E15" s="398"/>
      <c r="F15" s="398"/>
      <c r="G15" s="398"/>
      <c r="H15" s="398"/>
      <c r="I15" s="398"/>
      <c r="J15" s="398"/>
      <c r="K15" s="398"/>
      <c r="L15" s="398"/>
    </row>
    <row r="16" spans="2:14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listacreas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2:L68"/>
  <sheetViews>
    <sheetView showGridLines="0" topLeftCell="A49" zoomScale="115" zoomScaleNormal="115" workbookViewId="0"/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9.5" thickBot="1" x14ac:dyDescent="0.3">
      <c r="B2" s="211" t="s">
        <v>28</v>
      </c>
      <c r="C2" s="211"/>
      <c r="D2" s="211"/>
      <c r="E2" s="211"/>
      <c r="F2" s="211"/>
      <c r="G2" s="211"/>
      <c r="H2" s="211"/>
      <c r="I2" s="211"/>
      <c r="J2" s="211"/>
    </row>
    <row r="3" spans="2:10" ht="28.5" customHeight="1" thickBot="1" x14ac:dyDescent="0.3">
      <c r="B3" s="212" t="s">
        <v>29</v>
      </c>
      <c r="C3" s="213"/>
      <c r="D3" s="213"/>
      <c r="E3" s="213"/>
      <c r="F3" s="213"/>
      <c r="G3" s="213"/>
      <c r="H3" s="213"/>
      <c r="I3" s="213"/>
      <c r="J3" s="214"/>
    </row>
    <row r="4" spans="2:10" ht="11.45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87" t="s">
        <v>30</v>
      </c>
      <c r="C5" s="188"/>
      <c r="D5" s="188"/>
      <c r="E5" s="188"/>
      <c r="F5" s="188"/>
      <c r="G5" s="188"/>
      <c r="H5" s="188"/>
      <c r="I5" s="188"/>
      <c r="J5" s="189"/>
    </row>
    <row r="6" spans="2:10" x14ac:dyDescent="0.25">
      <c r="B6" s="223" t="str">
        <f>EntradaCentro!$D$14</f>
        <v>Município de Caxias do Sul</v>
      </c>
      <c r="C6" s="224"/>
      <c r="D6" s="224"/>
      <c r="E6" s="224"/>
      <c r="F6" s="224"/>
      <c r="G6" s="224"/>
      <c r="H6" s="224"/>
      <c r="I6" s="225"/>
      <c r="J6" s="2" t="s">
        <v>31</v>
      </c>
    </row>
    <row r="7" spans="2:10" x14ac:dyDescent="0.25">
      <c r="B7" s="68" t="s">
        <v>32</v>
      </c>
      <c r="C7" s="219">
        <f>VLOOKUP(B6,B_DADOS!1:1048576,26,FALSE)</f>
        <v>14327409000121</v>
      </c>
      <c r="D7" s="220"/>
      <c r="E7" s="71" t="s">
        <v>33</v>
      </c>
      <c r="F7" s="199" t="str">
        <f>VLOOKUP(B6,B_DADOS!1:1048576,13,FALSE)</f>
        <v>Alfredo chaves 1333</v>
      </c>
      <c r="G7" s="209"/>
      <c r="H7" s="209"/>
      <c r="I7" s="209"/>
      <c r="J7" s="210"/>
    </row>
    <row r="8" spans="2:10" x14ac:dyDescent="0.25">
      <c r="B8" s="69" t="s">
        <v>34</v>
      </c>
      <c r="C8" s="197" t="str">
        <f>VLOOKUP(B6,B_DADOS!1:1048576,14,FALSE)</f>
        <v>95020-460</v>
      </c>
      <c r="D8" s="226"/>
      <c r="E8" s="72" t="s">
        <v>35</v>
      </c>
      <c r="F8" s="197" t="str">
        <f>VLOOKUP(B6,B_DADOS!1:1048576,12,FALSE)</f>
        <v>54 - 3218-6000</v>
      </c>
      <c r="G8" s="198"/>
      <c r="H8" s="198"/>
      <c r="I8" s="29" t="s">
        <v>36</v>
      </c>
      <c r="J8" s="75"/>
    </row>
    <row r="9" spans="2:10" ht="15.75" thickBot="1" x14ac:dyDescent="0.3">
      <c r="B9" s="70" t="s">
        <v>37</v>
      </c>
      <c r="C9" s="221"/>
      <c r="D9" s="221"/>
      <c r="E9" s="221"/>
      <c r="F9" s="221"/>
      <c r="G9" s="221"/>
      <c r="H9" s="221"/>
      <c r="I9" s="221"/>
      <c r="J9" s="222"/>
    </row>
    <row r="10" spans="2:10" ht="9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215" t="s">
        <v>303</v>
      </c>
      <c r="C11" s="216"/>
      <c r="D11" s="216"/>
      <c r="E11" s="216"/>
      <c r="F11" s="216"/>
      <c r="G11" s="216"/>
      <c r="H11" s="217"/>
      <c r="I11" s="217"/>
      <c r="J11" s="218"/>
    </row>
    <row r="12" spans="2:10" x14ac:dyDescent="0.25">
      <c r="B12" s="195" t="s">
        <v>38</v>
      </c>
      <c r="C12" s="196"/>
      <c r="D12" s="201" t="str">
        <f>VLOOKUP(B6,B_DADOS!1:1048576,10,FALSE)</f>
        <v>Daniel Antônio Guerra</v>
      </c>
      <c r="E12" s="203"/>
      <c r="F12" s="203"/>
      <c r="G12" s="204"/>
      <c r="H12" s="32" t="s">
        <v>39</v>
      </c>
      <c r="I12" s="207"/>
      <c r="J12" s="208"/>
    </row>
    <row r="13" spans="2:10" x14ac:dyDescent="0.25">
      <c r="B13" s="200" t="s">
        <v>40</v>
      </c>
      <c r="C13" s="201"/>
      <c r="D13" s="201"/>
      <c r="E13" s="202"/>
      <c r="F13" s="30" t="s">
        <v>33</v>
      </c>
      <c r="G13" s="209" t="str">
        <f>VLOOKUP(B6,B_DADOS!1:1048576,13,FALSE)</f>
        <v>Alfredo chaves 1333</v>
      </c>
      <c r="H13" s="209"/>
      <c r="I13" s="209"/>
      <c r="J13" s="210"/>
    </row>
    <row r="14" spans="2:10" x14ac:dyDescent="0.25">
      <c r="B14" s="69" t="s">
        <v>34</v>
      </c>
      <c r="C14" s="184" t="str">
        <f>VLOOKUP(B6,B_DADOS!1:1048576,14,FALSE)</f>
        <v>95020-460</v>
      </c>
      <c r="D14" s="199"/>
      <c r="E14" s="73" t="s">
        <v>35</v>
      </c>
      <c r="F14" s="205" t="str">
        <f>VLOOKUP(B6,B_DADOS!1:1048576,12,FALSE)</f>
        <v>54 - 3218-6000</v>
      </c>
      <c r="G14" s="205"/>
      <c r="H14" s="205"/>
      <c r="I14" s="205"/>
      <c r="J14" s="206"/>
    </row>
    <row r="15" spans="2:10" ht="15.75" thickBot="1" x14ac:dyDescent="0.3">
      <c r="B15" s="178" t="s">
        <v>37</v>
      </c>
      <c r="C15" s="179"/>
      <c r="D15" s="179"/>
      <c r="E15" s="185"/>
      <c r="F15" s="185"/>
      <c r="G15" s="185"/>
      <c r="H15" s="185"/>
      <c r="I15" s="185"/>
      <c r="J15" s="186"/>
    </row>
    <row r="16" spans="2:10" ht="8.25" customHeight="1" thickBot="1" x14ac:dyDescent="0.3">
      <c r="B16" s="1"/>
      <c r="C16" s="1"/>
      <c r="D16" s="1"/>
      <c r="E16" s="1"/>
      <c r="F16" s="1"/>
      <c r="G16" s="1"/>
      <c r="H16" s="1"/>
      <c r="I16" s="1"/>
      <c r="J16" s="1"/>
    </row>
    <row r="17" spans="2:10" ht="28.5" customHeight="1" x14ac:dyDescent="0.25">
      <c r="B17" s="181" t="s">
        <v>304</v>
      </c>
      <c r="C17" s="182"/>
      <c r="D17" s="182"/>
      <c r="E17" s="182"/>
      <c r="F17" s="182"/>
      <c r="G17" s="182"/>
      <c r="H17" s="182"/>
      <c r="I17" s="182"/>
      <c r="J17" s="183"/>
    </row>
    <row r="18" spans="2:10" ht="30" customHeight="1" x14ac:dyDescent="0.25">
      <c r="B18" s="170" t="s">
        <v>32</v>
      </c>
      <c r="C18" s="194">
        <f>VLOOKUP(B6,B_DADOS!1:1048576,26,FALSE)</f>
        <v>14327409000121</v>
      </c>
      <c r="D18" s="194"/>
      <c r="E18" s="192" t="s">
        <v>41</v>
      </c>
      <c r="F18" s="192"/>
      <c r="G18" s="192"/>
      <c r="H18" s="192"/>
      <c r="I18" s="192"/>
      <c r="J18" s="193"/>
    </row>
    <row r="19" spans="2:10" x14ac:dyDescent="0.25">
      <c r="B19" s="69" t="s">
        <v>35</v>
      </c>
      <c r="C19" s="184" t="str">
        <f>VLOOKUP(B6,B_DADOS!1:1048576,22,FALSE)</f>
        <v>54 - 32208700</v>
      </c>
      <c r="D19" s="184"/>
      <c r="E19" s="184" t="s">
        <v>42</v>
      </c>
      <c r="F19" s="184"/>
      <c r="G19" s="184"/>
      <c r="H19" s="184"/>
      <c r="I19" s="184"/>
      <c r="J19" s="191"/>
    </row>
    <row r="20" spans="2:10" x14ac:dyDescent="0.25">
      <c r="B20" s="190" t="s">
        <v>43</v>
      </c>
      <c r="C20" s="184"/>
      <c r="D20" s="184"/>
      <c r="E20" s="184" t="s">
        <v>44</v>
      </c>
      <c r="F20" s="184"/>
      <c r="G20" s="184"/>
      <c r="H20" s="184" t="s">
        <v>45</v>
      </c>
      <c r="I20" s="184"/>
      <c r="J20" s="191"/>
    </row>
    <row r="21" spans="2:10" ht="15.75" thickBot="1" x14ac:dyDescent="0.3">
      <c r="B21" s="178" t="s">
        <v>315</v>
      </c>
      <c r="C21" s="179"/>
      <c r="D21" s="179"/>
      <c r="E21" s="179"/>
      <c r="F21" s="179"/>
      <c r="G21" s="179"/>
      <c r="H21" s="179"/>
      <c r="I21" s="179"/>
      <c r="J21" s="180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87" t="s">
        <v>311</v>
      </c>
      <c r="C23" s="188"/>
      <c r="D23" s="188"/>
      <c r="E23" s="188"/>
      <c r="F23" s="188"/>
      <c r="G23" s="188"/>
      <c r="H23" s="188"/>
      <c r="I23" s="188"/>
      <c r="J23" s="189"/>
    </row>
    <row r="24" spans="2:10" x14ac:dyDescent="0.25">
      <c r="B24" s="31" t="s">
        <v>33</v>
      </c>
      <c r="C24" s="76"/>
      <c r="D24" s="76"/>
      <c r="E24" s="76"/>
      <c r="F24" s="76"/>
      <c r="G24" s="77"/>
      <c r="H24" s="252" t="s">
        <v>34</v>
      </c>
      <c r="I24" s="253"/>
      <c r="J24" s="254"/>
    </row>
    <row r="25" spans="2:10" ht="15.75" thickBot="1" x14ac:dyDescent="0.3">
      <c r="B25" s="277" t="s">
        <v>35</v>
      </c>
      <c r="C25" s="278"/>
      <c r="D25" s="279"/>
      <c r="E25" s="179" t="s">
        <v>37</v>
      </c>
      <c r="F25" s="283"/>
      <c r="G25" s="283"/>
      <c r="H25" s="283"/>
      <c r="I25" s="283"/>
      <c r="J25" s="180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12" t="s">
        <v>46</v>
      </c>
      <c r="C27" s="213"/>
      <c r="D27" s="213"/>
      <c r="E27" s="213"/>
      <c r="F27" s="213"/>
      <c r="G27" s="213"/>
      <c r="H27" s="213"/>
      <c r="I27" s="213"/>
      <c r="J27" s="214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87" t="s">
        <v>314</v>
      </c>
      <c r="C29" s="188"/>
      <c r="D29" s="188"/>
      <c r="E29" s="188"/>
      <c r="F29" s="188"/>
      <c r="G29" s="188"/>
      <c r="H29" s="188"/>
      <c r="I29" s="188"/>
      <c r="J29" s="189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32.450000000000003" customHeight="1" thickBot="1" x14ac:dyDescent="0.3">
      <c r="B31" s="280" t="s">
        <v>283</v>
      </c>
      <c r="C31" s="281"/>
      <c r="D31" s="281"/>
      <c r="E31" s="281"/>
      <c r="F31" s="281"/>
      <c r="G31" s="281"/>
      <c r="H31" s="281"/>
      <c r="I31" s="281"/>
      <c r="J31" s="282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1:10" ht="28.5" customHeight="1" thickBot="1" x14ac:dyDescent="0.3">
      <c r="B33" s="187" t="s">
        <v>307</v>
      </c>
      <c r="C33" s="188"/>
      <c r="D33" s="188"/>
      <c r="E33" s="188"/>
      <c r="F33" s="188"/>
      <c r="G33" s="188"/>
      <c r="H33" s="188"/>
      <c r="I33" s="188"/>
      <c r="J33" s="189"/>
    </row>
    <row r="34" spans="1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1:10" ht="20.25" customHeight="1" thickBot="1" x14ac:dyDescent="0.3">
      <c r="B35" s="261" t="s">
        <v>47</v>
      </c>
      <c r="C35" s="262"/>
      <c r="D35" s="262"/>
      <c r="E35" s="262"/>
      <c r="F35" s="262"/>
      <c r="G35" s="262"/>
      <c r="H35" s="262"/>
      <c r="I35" s="262"/>
      <c r="J35" s="263"/>
    </row>
    <row r="36" spans="1:10" ht="20.25" customHeight="1" x14ac:dyDescent="0.25">
      <c r="B36" s="265" t="s">
        <v>284</v>
      </c>
      <c r="C36" s="266"/>
      <c r="D36" s="266"/>
      <c r="E36" s="266"/>
      <c r="F36" s="266"/>
      <c r="G36" s="266"/>
      <c r="H36" s="266"/>
      <c r="I36" s="266"/>
      <c r="J36" s="267"/>
    </row>
    <row r="37" spans="1:10" ht="28.9" customHeight="1" thickBot="1" x14ac:dyDescent="0.3">
      <c r="B37" s="268"/>
      <c r="C37" s="269"/>
      <c r="D37" s="269"/>
      <c r="E37" s="269"/>
      <c r="F37" s="269"/>
      <c r="G37" s="269"/>
      <c r="H37" s="269"/>
      <c r="I37" s="269"/>
      <c r="J37" s="270"/>
    </row>
    <row r="38" spans="1:10" ht="9" customHeight="1" thickBot="1" x14ac:dyDescent="0.3">
      <c r="B38" s="1"/>
      <c r="C38" s="1"/>
      <c r="D38" s="1"/>
      <c r="E38" s="1"/>
      <c r="F38" s="1"/>
      <c r="G38" s="1"/>
      <c r="H38" s="1"/>
      <c r="I38" s="1"/>
      <c r="J38" s="1"/>
    </row>
    <row r="39" spans="1:10" s="6" customFormat="1" ht="29.45" customHeight="1" thickBot="1" x14ac:dyDescent="0.3">
      <c r="B39" s="187" t="s">
        <v>308</v>
      </c>
      <c r="C39" s="188"/>
      <c r="D39" s="188"/>
      <c r="E39" s="188"/>
      <c r="F39" s="188"/>
      <c r="G39" s="188"/>
      <c r="H39" s="188"/>
      <c r="I39" s="188"/>
      <c r="J39" s="189"/>
    </row>
    <row r="40" spans="1:10" ht="28.5" customHeight="1" thickBot="1" x14ac:dyDescent="0.3">
      <c r="B40" s="67" t="s">
        <v>9</v>
      </c>
      <c r="C40" s="271" t="s">
        <v>11</v>
      </c>
      <c r="D40" s="272"/>
      <c r="E40" s="272"/>
      <c r="F40" s="272"/>
      <c r="G40" s="272"/>
      <c r="H40" s="272"/>
      <c r="I40" s="273"/>
      <c r="J40" s="78" t="s">
        <v>10</v>
      </c>
    </row>
    <row r="41" spans="1:10" ht="47.45" customHeight="1" x14ac:dyDescent="0.25">
      <c r="B41" s="62">
        <v>1</v>
      </c>
      <c r="C41" s="255" t="s">
        <v>285</v>
      </c>
      <c r="D41" s="256"/>
      <c r="E41" s="256"/>
      <c r="F41" s="256"/>
      <c r="G41" s="256"/>
      <c r="H41" s="256"/>
      <c r="I41" s="257"/>
      <c r="J41" s="61"/>
    </row>
    <row r="42" spans="1:10" ht="39.950000000000003" customHeight="1" x14ac:dyDescent="0.25">
      <c r="B42" s="62">
        <v>2</v>
      </c>
      <c r="C42" s="258" t="s">
        <v>286</v>
      </c>
      <c r="D42" s="259"/>
      <c r="E42" s="259"/>
      <c r="F42" s="259"/>
      <c r="G42" s="259"/>
      <c r="H42" s="259"/>
      <c r="I42" s="260"/>
      <c r="J42" s="33"/>
    </row>
    <row r="43" spans="1:10" ht="30.95" customHeight="1" x14ac:dyDescent="0.25">
      <c r="B43" s="62">
        <v>3</v>
      </c>
      <c r="C43" s="227" t="s">
        <v>126</v>
      </c>
      <c r="D43" s="228"/>
      <c r="E43" s="228"/>
      <c r="F43" s="228"/>
      <c r="G43" s="228"/>
      <c r="H43" s="228"/>
      <c r="I43" s="60"/>
      <c r="J43" s="33"/>
    </row>
    <row r="44" spans="1:10" ht="35.450000000000003" customHeight="1" x14ac:dyDescent="0.25">
      <c r="B44" s="62">
        <v>4</v>
      </c>
      <c r="C44" s="274" t="s">
        <v>127</v>
      </c>
      <c r="D44" s="275"/>
      <c r="E44" s="275"/>
      <c r="F44" s="275"/>
      <c r="G44" s="275"/>
      <c r="H44" s="275"/>
      <c r="I44" s="276"/>
      <c r="J44" s="33"/>
    </row>
    <row r="45" spans="1:10" ht="38.450000000000003" customHeight="1" thickBot="1" x14ac:dyDescent="0.3">
      <c r="B45" s="62">
        <v>5</v>
      </c>
      <c r="C45" s="227" t="s">
        <v>287</v>
      </c>
      <c r="D45" s="228"/>
      <c r="E45" s="228"/>
      <c r="F45" s="228"/>
      <c r="G45" s="228"/>
      <c r="H45" s="228"/>
      <c r="I45" s="229"/>
      <c r="J45" s="56"/>
    </row>
    <row r="46" spans="1:10" ht="40.5" customHeight="1" thickBot="1" x14ac:dyDescent="0.3">
      <c r="B46" s="249" t="s">
        <v>302</v>
      </c>
      <c r="C46" s="250"/>
      <c r="D46" s="250"/>
      <c r="E46" s="250"/>
      <c r="F46" s="250"/>
      <c r="G46" s="250"/>
      <c r="H46" s="250"/>
      <c r="I46" s="250"/>
      <c r="J46" s="251"/>
    </row>
    <row r="47" spans="1:10" ht="9" customHeight="1" thickBot="1" x14ac:dyDescent="0.3">
      <c r="B47" s="264"/>
      <c r="C47" s="264"/>
      <c r="D47" s="264"/>
      <c r="E47" s="264"/>
      <c r="F47" s="264"/>
      <c r="G47" s="264"/>
      <c r="H47" s="264"/>
      <c r="I47" s="264"/>
      <c r="J47" s="264"/>
    </row>
    <row r="48" spans="1:10" ht="36" customHeight="1" thickBot="1" x14ac:dyDescent="0.3">
      <c r="A48" s="6"/>
      <c r="B48" s="26" t="s">
        <v>309</v>
      </c>
      <c r="C48" s="27"/>
      <c r="D48" s="27"/>
      <c r="E48" s="27"/>
      <c r="F48" s="27"/>
      <c r="G48" s="27"/>
      <c r="H48" s="27"/>
      <c r="I48" s="27"/>
      <c r="J48" s="28"/>
    </row>
    <row r="49" spans="1:12" ht="20.45" customHeight="1" thickBot="1" x14ac:dyDescent="0.3">
      <c r="B49" s="1"/>
      <c r="C49" s="1"/>
      <c r="D49" s="1"/>
      <c r="E49" s="1"/>
      <c r="F49" s="1"/>
      <c r="G49" s="1"/>
      <c r="H49" s="1"/>
      <c r="I49" s="1"/>
      <c r="J49" s="1"/>
    </row>
    <row r="50" spans="1:12" ht="15" customHeight="1" x14ac:dyDescent="0.25">
      <c r="B50" s="238" t="s">
        <v>289</v>
      </c>
      <c r="C50" s="239"/>
      <c r="D50" s="239"/>
      <c r="E50" s="239"/>
      <c r="F50" s="239"/>
      <c r="G50" s="239"/>
      <c r="H50" s="239"/>
      <c r="I50" s="240"/>
      <c r="J50" s="64">
        <v>240000</v>
      </c>
    </row>
    <row r="51" spans="1:12" ht="15" customHeight="1" x14ac:dyDescent="0.25">
      <c r="B51" s="230" t="s">
        <v>130</v>
      </c>
      <c r="C51" s="231"/>
      <c r="D51" s="231"/>
      <c r="E51" s="231"/>
      <c r="F51" s="231"/>
      <c r="G51" s="231"/>
      <c r="H51" s="231"/>
      <c r="I51" s="232"/>
      <c r="J51" s="65" t="s">
        <v>48</v>
      </c>
    </row>
    <row r="52" spans="1:12" ht="15" customHeight="1" thickBot="1" x14ac:dyDescent="0.3">
      <c r="B52" s="233" t="s">
        <v>49</v>
      </c>
      <c r="C52" s="234"/>
      <c r="D52" s="234"/>
      <c r="E52" s="234"/>
      <c r="F52" s="234"/>
      <c r="G52" s="234"/>
      <c r="H52" s="234"/>
      <c r="I52" s="235"/>
      <c r="J52" s="66">
        <f>SUM(J50,J51)</f>
        <v>240000</v>
      </c>
    </row>
    <row r="53" spans="1:12" ht="15" customHeight="1" thickBot="1" x14ac:dyDescent="0.3">
      <c r="B53" s="1"/>
      <c r="C53" s="1"/>
      <c r="D53" s="1"/>
      <c r="E53" s="1"/>
      <c r="F53" s="1"/>
      <c r="G53" s="1"/>
      <c r="H53" s="1"/>
      <c r="I53" s="1"/>
      <c r="J53" s="1"/>
    </row>
    <row r="54" spans="1:12" ht="15" customHeight="1" x14ac:dyDescent="0.25">
      <c r="B54" s="241" t="s">
        <v>27</v>
      </c>
      <c r="C54" s="242"/>
      <c r="D54" s="242"/>
      <c r="E54" s="242"/>
      <c r="F54" s="242"/>
      <c r="G54" s="242"/>
      <c r="H54" s="242"/>
      <c r="I54" s="242"/>
      <c r="J54" s="243"/>
    </row>
    <row r="55" spans="1:12" ht="15" customHeight="1" x14ac:dyDescent="0.25">
      <c r="B55" s="244"/>
      <c r="C55" s="245"/>
      <c r="D55" s="245"/>
      <c r="E55" s="245"/>
      <c r="F55" s="245"/>
      <c r="G55" s="245"/>
      <c r="H55" s="245"/>
      <c r="I55" s="245"/>
      <c r="J55" s="246"/>
    </row>
    <row r="56" spans="1:12" ht="15" customHeight="1" x14ac:dyDescent="0.25">
      <c r="B56" s="7"/>
      <c r="C56" s="6"/>
      <c r="D56" s="6"/>
      <c r="E56" s="6"/>
      <c r="F56" s="6"/>
      <c r="G56" s="6"/>
      <c r="H56" s="6"/>
      <c r="I56" s="6"/>
      <c r="J56" s="35"/>
    </row>
    <row r="57" spans="1:12" ht="15" customHeight="1" x14ac:dyDescent="0.25">
      <c r="B57" s="36" t="s">
        <v>51</v>
      </c>
      <c r="C57" s="154">
        <f ca="1">TODAY()</f>
        <v>44062</v>
      </c>
      <c r="D57" s="6"/>
      <c r="E57" s="6"/>
      <c r="F57" s="6"/>
      <c r="G57" s="6"/>
      <c r="H57" s="6"/>
      <c r="I57" s="6"/>
      <c r="J57" s="35"/>
    </row>
    <row r="58" spans="1:12" ht="15" customHeight="1" x14ac:dyDescent="0.25">
      <c r="B58" s="7"/>
      <c r="C58" s="6"/>
      <c r="D58" s="6"/>
      <c r="E58" s="6"/>
      <c r="F58" s="247"/>
      <c r="G58" s="247"/>
      <c r="H58" s="247"/>
      <c r="I58" s="247"/>
      <c r="J58" s="248"/>
    </row>
    <row r="59" spans="1:12" ht="15" customHeight="1" x14ac:dyDescent="0.25">
      <c r="B59" s="7"/>
      <c r="C59" s="6"/>
      <c r="D59" s="6"/>
      <c r="E59" s="6"/>
      <c r="F59" s="236" t="str">
        <f>VLOOKUP(B6,B_DADOS!1:1048576,10,FALSE)</f>
        <v>Daniel Antônio Guerra</v>
      </c>
      <c r="G59" s="236"/>
      <c r="H59" s="236"/>
      <c r="I59" s="236"/>
      <c r="J59" s="237"/>
    </row>
    <row r="60" spans="1:12" ht="9.9499999999999993" customHeight="1" thickBot="1" x14ac:dyDescent="0.3">
      <c r="B60" s="5"/>
      <c r="C60" s="4"/>
      <c r="D60" s="4"/>
      <c r="E60" s="4"/>
      <c r="F60" s="4"/>
      <c r="G60" s="4"/>
      <c r="H60" s="4"/>
      <c r="I60" s="4"/>
      <c r="J60" s="3"/>
    </row>
    <row r="61" spans="1:12" s="6" customFormat="1" ht="15.75" customHeight="1" x14ac:dyDescent="0.25">
      <c r="A61"/>
      <c r="B61"/>
      <c r="C61"/>
      <c r="D61"/>
      <c r="E61"/>
      <c r="F61"/>
      <c r="G61"/>
      <c r="H61"/>
      <c r="I61"/>
      <c r="J61"/>
    </row>
    <row r="62" spans="1:12" ht="9.6" customHeight="1" x14ac:dyDescent="0.25">
      <c r="G62" t="s">
        <v>282</v>
      </c>
      <c r="L62" s="59"/>
    </row>
    <row r="63" spans="1:12" ht="19.5" customHeight="1" x14ac:dyDescent="0.25"/>
    <row r="64" spans="1:12" ht="17.100000000000001" customHeight="1" x14ac:dyDescent="0.25"/>
    <row r="65" ht="17.100000000000001" customHeight="1" x14ac:dyDescent="0.25"/>
    <row r="66" ht="9" customHeight="1" x14ac:dyDescent="0.25"/>
    <row r="67" ht="9" customHeight="1" x14ac:dyDescent="0.25"/>
    <row r="68" ht="30.6" customHeight="1" x14ac:dyDescent="0.25"/>
  </sheetData>
  <mergeCells count="52">
    <mergeCell ref="H24:J24"/>
    <mergeCell ref="C41:I41"/>
    <mergeCell ref="C42:I42"/>
    <mergeCell ref="B35:J35"/>
    <mergeCell ref="B47:J47"/>
    <mergeCell ref="B36:J37"/>
    <mergeCell ref="B39:J39"/>
    <mergeCell ref="C40:I40"/>
    <mergeCell ref="C43:H43"/>
    <mergeCell ref="C44:I44"/>
    <mergeCell ref="B25:D25"/>
    <mergeCell ref="B27:J27"/>
    <mergeCell ref="B29:J29"/>
    <mergeCell ref="B31:J31"/>
    <mergeCell ref="B33:J33"/>
    <mergeCell ref="E25:J25"/>
    <mergeCell ref="C45:I45"/>
    <mergeCell ref="B51:I51"/>
    <mergeCell ref="B52:I52"/>
    <mergeCell ref="F59:J59"/>
    <mergeCell ref="B50:I50"/>
    <mergeCell ref="B54:J55"/>
    <mergeCell ref="F58:J58"/>
    <mergeCell ref="B46:J46"/>
    <mergeCell ref="B2:J2"/>
    <mergeCell ref="B3:J3"/>
    <mergeCell ref="B5:J5"/>
    <mergeCell ref="B11:J11"/>
    <mergeCell ref="F7:J7"/>
    <mergeCell ref="C7:D7"/>
    <mergeCell ref="C9:J9"/>
    <mergeCell ref="B6:I6"/>
    <mergeCell ref="C8:D8"/>
    <mergeCell ref="B12:C12"/>
    <mergeCell ref="F8:H8"/>
    <mergeCell ref="C14:D14"/>
    <mergeCell ref="B13:E13"/>
    <mergeCell ref="D12:G12"/>
    <mergeCell ref="F14:J14"/>
    <mergeCell ref="I12:J12"/>
    <mergeCell ref="G13:J13"/>
    <mergeCell ref="B21:J21"/>
    <mergeCell ref="B17:J17"/>
    <mergeCell ref="C19:D19"/>
    <mergeCell ref="B15:J15"/>
    <mergeCell ref="B23:J23"/>
    <mergeCell ref="B20:D20"/>
    <mergeCell ref="E19:J19"/>
    <mergeCell ref="E18:J18"/>
    <mergeCell ref="C18:D18"/>
    <mergeCell ref="H20:J20"/>
    <mergeCell ref="E20:G20"/>
  </mergeCells>
  <phoneticPr fontId="19" type="noConversion"/>
  <dataValidations count="1">
    <dataValidation type="list" allowBlank="1" showInputMessage="1" showErrorMessage="1" sqref="J41:J45">
      <formula1>"Sim, Não"</formula1>
    </dataValidation>
  </dataValidations>
  <pageMargins left="0.24" right="0.27" top="0.78740157499999996" bottom="0.84" header="0.31496062000000002" footer="0.31496062000000002"/>
  <pageSetup paperSize="9" orientation="portrait" r:id="rId1"/>
  <headerFooter differentFirst="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7"/>
  <sheetViews>
    <sheetView topLeftCell="A52" zoomScale="115" zoomScaleNormal="115" workbookViewId="0"/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1" spans="2:10" ht="28.9" customHeight="1" x14ac:dyDescent="0.25"/>
    <row r="2" spans="2:10" ht="32.450000000000003" customHeight="1" thickBot="1" x14ac:dyDescent="0.3">
      <c r="B2" s="211" t="s">
        <v>28</v>
      </c>
      <c r="C2" s="211"/>
      <c r="D2" s="211"/>
      <c r="E2" s="211"/>
      <c r="F2" s="211"/>
      <c r="G2" s="211"/>
      <c r="H2" s="211"/>
      <c r="I2" s="211"/>
      <c r="J2" s="211"/>
    </row>
    <row r="3" spans="2:10" ht="28.5" customHeight="1" thickBot="1" x14ac:dyDescent="0.3">
      <c r="B3" s="212" t="s">
        <v>29</v>
      </c>
      <c r="C3" s="213"/>
      <c r="D3" s="213"/>
      <c r="E3" s="213"/>
      <c r="F3" s="213"/>
      <c r="G3" s="213"/>
      <c r="H3" s="213"/>
      <c r="I3" s="213"/>
      <c r="J3" s="214"/>
    </row>
    <row r="4" spans="2:10" ht="12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87" t="s">
        <v>30</v>
      </c>
      <c r="C5" s="188"/>
      <c r="D5" s="188"/>
      <c r="E5" s="188"/>
      <c r="F5" s="188"/>
      <c r="G5" s="188"/>
      <c r="H5" s="188"/>
      <c r="I5" s="188"/>
      <c r="J5" s="189"/>
    </row>
    <row r="6" spans="2:10" x14ac:dyDescent="0.25">
      <c r="B6" s="303" t="str">
        <f>ENTRADAresidencia!$D$14</f>
        <v>Município de Passo Fundo</v>
      </c>
      <c r="C6" s="224"/>
      <c r="D6" s="224"/>
      <c r="E6" s="224"/>
      <c r="F6" s="224"/>
      <c r="G6" s="224"/>
      <c r="H6" s="224"/>
      <c r="I6" s="225"/>
      <c r="J6" s="2" t="s">
        <v>31</v>
      </c>
    </row>
    <row r="7" spans="2:10" x14ac:dyDescent="0.25">
      <c r="B7" s="68" t="s">
        <v>32</v>
      </c>
      <c r="C7" s="219">
        <f>VLOOKUP(B6,B_DADOS!1:1048576,26,FALSE)</f>
        <v>17964902000140</v>
      </c>
      <c r="D7" s="220"/>
      <c r="E7" s="71" t="s">
        <v>33</v>
      </c>
      <c r="F7" s="199" t="str">
        <f>VLOOKUP(B6,B_DADOS!1:1048576,13,FALSE)</f>
        <v>Rua Dr. João Freitas 75</v>
      </c>
      <c r="G7" s="209"/>
      <c r="H7" s="209"/>
      <c r="I7" s="209"/>
      <c r="J7" s="210"/>
    </row>
    <row r="8" spans="2:10" x14ac:dyDescent="0.25">
      <c r="B8" s="69" t="s">
        <v>34</v>
      </c>
      <c r="C8" s="197" t="str">
        <f>VLOOKUP(B6,B_DADOS!1:1048576,14,FALSE)</f>
        <v>99050-000</v>
      </c>
      <c r="D8" s="226"/>
      <c r="E8" s="72" t="s">
        <v>35</v>
      </c>
      <c r="F8" s="197" t="str">
        <f>VLOOKUP(B6,B_DADOS!1:1048576,12,FALSE)</f>
        <v>54 - 3316-7100/ 3316-7108</v>
      </c>
      <c r="G8" s="198"/>
      <c r="H8" s="198"/>
      <c r="I8" s="29" t="s">
        <v>36</v>
      </c>
      <c r="J8" s="82"/>
    </row>
    <row r="9" spans="2:10" ht="15.75" thickBot="1" x14ac:dyDescent="0.3">
      <c r="B9" s="70" t="s">
        <v>37</v>
      </c>
      <c r="C9" s="221"/>
      <c r="D9" s="221"/>
      <c r="E9" s="221"/>
      <c r="F9" s="221"/>
      <c r="G9" s="221"/>
      <c r="H9" s="221"/>
      <c r="I9" s="221"/>
      <c r="J9" s="222"/>
    </row>
    <row r="10" spans="2:10" ht="12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215" t="s">
        <v>303</v>
      </c>
      <c r="C11" s="216"/>
      <c r="D11" s="216"/>
      <c r="E11" s="216"/>
      <c r="F11" s="216"/>
      <c r="G11" s="216"/>
      <c r="H11" s="217"/>
      <c r="I11" s="217"/>
      <c r="J11" s="218"/>
    </row>
    <row r="12" spans="2:10" x14ac:dyDescent="0.25">
      <c r="B12" s="200" t="s">
        <v>38</v>
      </c>
      <c r="C12" s="201"/>
      <c r="D12" s="201" t="str">
        <f>VLOOKUP(B6,B_DADOS!1:1048576,10,FALSE)</f>
        <v>Luciano Palma de Azevedo</v>
      </c>
      <c r="E12" s="203"/>
      <c r="F12" s="203"/>
      <c r="G12" s="204"/>
      <c r="H12" s="32" t="s">
        <v>39</v>
      </c>
      <c r="I12" s="207"/>
      <c r="J12" s="208"/>
    </row>
    <row r="13" spans="2:10" x14ac:dyDescent="0.25">
      <c r="B13" s="200" t="s">
        <v>40</v>
      </c>
      <c r="C13" s="201"/>
      <c r="D13" s="201"/>
      <c r="E13" s="202"/>
      <c r="F13" s="30" t="s">
        <v>33</v>
      </c>
      <c r="G13" s="209" t="str">
        <f>VLOOKUP(B6,B_DADOS!1:1048576,13,FALSE)</f>
        <v>Rua Dr. João Freitas 75</v>
      </c>
      <c r="H13" s="209"/>
      <c r="I13" s="209"/>
      <c r="J13" s="210"/>
    </row>
    <row r="14" spans="2:10" x14ac:dyDescent="0.25">
      <c r="B14" s="69" t="s">
        <v>34</v>
      </c>
      <c r="C14" s="184" t="str">
        <f>VLOOKUP(B6,B_DADOS!1:1048576,14,FALSE)</f>
        <v>99050-000</v>
      </c>
      <c r="D14" s="199"/>
      <c r="E14" s="166" t="s">
        <v>35</v>
      </c>
      <c r="F14" s="209" t="str">
        <f>VLOOKUP(B6,B_DADOS!1:1048576,12,FALSE)</f>
        <v>54 - 3316-7100/ 3316-7108</v>
      </c>
      <c r="G14" s="209"/>
      <c r="H14" s="209"/>
      <c r="I14" s="209"/>
      <c r="J14" s="210"/>
    </row>
    <row r="15" spans="2:10" x14ac:dyDescent="0.25">
      <c r="B15" s="190" t="s">
        <v>37</v>
      </c>
      <c r="C15" s="184"/>
      <c r="D15" s="184"/>
      <c r="E15" s="184"/>
      <c r="F15" s="184"/>
      <c r="G15" s="184"/>
      <c r="H15" s="184"/>
      <c r="I15" s="184"/>
      <c r="J15" s="191"/>
    </row>
    <row r="16" spans="2:10" ht="15.75" thickBot="1" x14ac:dyDescent="0.3">
      <c r="B16" s="178" t="s">
        <v>310</v>
      </c>
      <c r="C16" s="179"/>
      <c r="D16" s="179"/>
      <c r="E16" s="179"/>
      <c r="F16" s="179"/>
      <c r="G16" s="179"/>
      <c r="H16" s="179"/>
      <c r="I16" s="179"/>
      <c r="J16" s="180"/>
    </row>
    <row r="17" spans="2:10" ht="15.75" thickBot="1" x14ac:dyDescent="0.3">
      <c r="B17" s="167"/>
      <c r="C17" s="167"/>
      <c r="D17" s="167"/>
      <c r="E17" s="167"/>
      <c r="F17" s="167"/>
      <c r="G17" s="167"/>
      <c r="H17" s="167"/>
      <c r="I17" s="167"/>
      <c r="J17" s="167"/>
    </row>
    <row r="18" spans="2:10" ht="28.5" customHeight="1" thickBot="1" x14ac:dyDescent="0.3">
      <c r="B18" s="181" t="s">
        <v>304</v>
      </c>
      <c r="C18" s="182"/>
      <c r="D18" s="182"/>
      <c r="E18" s="182"/>
      <c r="F18" s="182"/>
      <c r="G18" s="182"/>
      <c r="H18" s="182"/>
      <c r="I18" s="182"/>
      <c r="J18" s="183"/>
    </row>
    <row r="19" spans="2:10" ht="30" customHeight="1" x14ac:dyDescent="0.25">
      <c r="B19" s="169" t="s">
        <v>32</v>
      </c>
      <c r="C19" s="293">
        <f>VLOOKUP(B6,B_DADOS!1:1048576,26,FALSE)</f>
        <v>17964902000140</v>
      </c>
      <c r="D19" s="294"/>
      <c r="E19" s="295" t="s">
        <v>41</v>
      </c>
      <c r="F19" s="296"/>
      <c r="G19" s="296"/>
      <c r="H19" s="296"/>
      <c r="I19" s="296"/>
      <c r="J19" s="297"/>
    </row>
    <row r="20" spans="2:10" x14ac:dyDescent="0.25">
      <c r="B20" s="168" t="s">
        <v>35</v>
      </c>
      <c r="C20" s="205" t="str">
        <f>VLOOKUP(B6,B_DADOS!1:1048576,22,FALSE)</f>
        <v>54 - 33123070</v>
      </c>
      <c r="D20" s="298"/>
      <c r="E20" s="209" t="s">
        <v>42</v>
      </c>
      <c r="F20" s="209"/>
      <c r="G20" s="209"/>
      <c r="H20" s="209"/>
      <c r="I20" s="209"/>
      <c r="J20" s="210"/>
    </row>
    <row r="21" spans="2:10" ht="15.75" thickBot="1" x14ac:dyDescent="0.3">
      <c r="B21" s="299" t="s">
        <v>43</v>
      </c>
      <c r="C21" s="300"/>
      <c r="D21" s="301"/>
      <c r="E21" s="283" t="s">
        <v>44</v>
      </c>
      <c r="F21" s="278"/>
      <c r="G21" s="279"/>
      <c r="H21" s="283" t="s">
        <v>45</v>
      </c>
      <c r="I21" s="278"/>
      <c r="J21" s="302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87" t="s">
        <v>305</v>
      </c>
      <c r="C23" s="188"/>
      <c r="D23" s="188"/>
      <c r="E23" s="188"/>
      <c r="F23" s="188"/>
      <c r="G23" s="188"/>
      <c r="H23" s="188"/>
      <c r="I23" s="188"/>
      <c r="J23" s="189"/>
    </row>
    <row r="24" spans="2:10" x14ac:dyDescent="0.25">
      <c r="B24" s="31" t="s">
        <v>33</v>
      </c>
      <c r="C24" s="76"/>
      <c r="D24" s="76"/>
      <c r="E24" s="76"/>
      <c r="F24" s="76"/>
      <c r="G24" s="77"/>
      <c r="H24" s="252" t="s">
        <v>34</v>
      </c>
      <c r="I24" s="253"/>
      <c r="J24" s="254"/>
    </row>
    <row r="25" spans="2:10" ht="15.75" thickBot="1" x14ac:dyDescent="0.3">
      <c r="B25" s="277" t="s">
        <v>35</v>
      </c>
      <c r="C25" s="278"/>
      <c r="D25" s="279"/>
      <c r="E25" s="179" t="s">
        <v>37</v>
      </c>
      <c r="F25" s="283"/>
      <c r="G25" s="283"/>
      <c r="H25" s="283"/>
      <c r="I25" s="283"/>
      <c r="J25" s="180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12" t="s">
        <v>46</v>
      </c>
      <c r="C27" s="213"/>
      <c r="D27" s="213"/>
      <c r="E27" s="213"/>
      <c r="F27" s="213"/>
      <c r="G27" s="213"/>
      <c r="H27" s="213"/>
      <c r="I27" s="213"/>
      <c r="J27" s="214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87" t="s">
        <v>306</v>
      </c>
      <c r="C29" s="188"/>
      <c r="D29" s="188"/>
      <c r="E29" s="188"/>
      <c r="F29" s="188"/>
      <c r="G29" s="188"/>
      <c r="H29" s="188"/>
      <c r="I29" s="188"/>
      <c r="J29" s="189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46.5" customHeight="1" thickBot="1" x14ac:dyDescent="0.3">
      <c r="B31" s="280" t="s">
        <v>129</v>
      </c>
      <c r="C31" s="281"/>
      <c r="D31" s="281"/>
      <c r="E31" s="281"/>
      <c r="F31" s="281"/>
      <c r="G31" s="281"/>
      <c r="H31" s="281"/>
      <c r="I31" s="281"/>
      <c r="J31" s="282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2:10" ht="28.5" customHeight="1" thickBot="1" x14ac:dyDescent="0.3">
      <c r="B33" s="187" t="s">
        <v>307</v>
      </c>
      <c r="C33" s="188"/>
      <c r="D33" s="188"/>
      <c r="E33" s="188"/>
      <c r="F33" s="188"/>
      <c r="G33" s="188"/>
      <c r="H33" s="188"/>
      <c r="I33" s="188"/>
      <c r="J33" s="189"/>
    </row>
    <row r="34" spans="2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2:10" ht="20.25" customHeight="1" thickBot="1" x14ac:dyDescent="0.3">
      <c r="B35" s="261" t="s">
        <v>47</v>
      </c>
      <c r="C35" s="262"/>
      <c r="D35" s="262"/>
      <c r="E35" s="262"/>
      <c r="F35" s="262"/>
      <c r="G35" s="262"/>
      <c r="H35" s="262"/>
      <c r="I35" s="262"/>
      <c r="J35" s="263"/>
    </row>
    <row r="36" spans="2:10" ht="20.25" customHeight="1" x14ac:dyDescent="0.25">
      <c r="B36" s="284" t="s">
        <v>131</v>
      </c>
      <c r="C36" s="285"/>
      <c r="D36" s="285"/>
      <c r="E36" s="285"/>
      <c r="F36" s="285"/>
      <c r="G36" s="285"/>
      <c r="H36" s="285"/>
      <c r="I36" s="285"/>
      <c r="J36" s="286"/>
    </row>
    <row r="37" spans="2:10" x14ac:dyDescent="0.25">
      <c r="B37" s="287"/>
      <c r="C37" s="288"/>
      <c r="D37" s="288"/>
      <c r="E37" s="288"/>
      <c r="F37" s="288"/>
      <c r="G37" s="288"/>
      <c r="H37" s="288"/>
      <c r="I37" s="288"/>
      <c r="J37" s="289"/>
    </row>
    <row r="38" spans="2:10" ht="9" customHeight="1" thickBot="1" x14ac:dyDescent="0.3">
      <c r="B38" s="290"/>
      <c r="C38" s="291"/>
      <c r="D38" s="291"/>
      <c r="E38" s="291"/>
      <c r="F38" s="291"/>
      <c r="G38" s="291"/>
      <c r="H38" s="291"/>
      <c r="I38" s="291"/>
      <c r="J38" s="292"/>
    </row>
    <row r="39" spans="2:10" s="6" customFormat="1" ht="9" customHeight="1" thickBot="1" x14ac:dyDescent="0.3">
      <c r="B39" s="79"/>
      <c r="C39" s="79"/>
      <c r="D39" s="79"/>
      <c r="E39" s="79"/>
      <c r="F39" s="79"/>
      <c r="G39" s="79"/>
      <c r="H39" s="79"/>
      <c r="I39" s="79"/>
      <c r="J39" s="79"/>
    </row>
    <row r="40" spans="2:10" ht="28.5" customHeight="1" thickBot="1" x14ac:dyDescent="0.3">
      <c r="B40" s="187" t="s">
        <v>308</v>
      </c>
      <c r="C40" s="188"/>
      <c r="D40" s="188"/>
      <c r="E40" s="188"/>
      <c r="F40" s="188"/>
      <c r="G40" s="188"/>
      <c r="H40" s="188"/>
      <c r="I40" s="188"/>
      <c r="J40" s="189"/>
    </row>
    <row r="41" spans="2:10" ht="36" customHeight="1" thickBot="1" x14ac:dyDescent="0.3">
      <c r="B41" s="67" t="s">
        <v>9</v>
      </c>
      <c r="C41" s="271" t="s">
        <v>11</v>
      </c>
      <c r="D41" s="272"/>
      <c r="E41" s="272"/>
      <c r="F41" s="272"/>
      <c r="G41" s="272"/>
      <c r="H41" s="272"/>
      <c r="I41" s="273"/>
      <c r="J41" s="78" t="s">
        <v>10</v>
      </c>
    </row>
    <row r="42" spans="2:10" ht="31.5" customHeight="1" x14ac:dyDescent="0.25">
      <c r="B42" s="62">
        <v>1</v>
      </c>
      <c r="C42" s="255" t="s">
        <v>124</v>
      </c>
      <c r="D42" s="256"/>
      <c r="E42" s="256"/>
      <c r="F42" s="256"/>
      <c r="G42" s="256"/>
      <c r="H42" s="256"/>
      <c r="I42" s="257"/>
      <c r="J42" s="61"/>
    </row>
    <row r="43" spans="2:10" ht="31.5" customHeight="1" x14ac:dyDescent="0.25">
      <c r="B43" s="62">
        <v>2</v>
      </c>
      <c r="C43" s="258" t="s">
        <v>125</v>
      </c>
      <c r="D43" s="259"/>
      <c r="E43" s="259"/>
      <c r="F43" s="259"/>
      <c r="G43" s="259"/>
      <c r="H43" s="259"/>
      <c r="I43" s="260"/>
      <c r="J43" s="33"/>
    </row>
    <row r="44" spans="2:10" ht="31.5" customHeight="1" x14ac:dyDescent="0.25">
      <c r="B44" s="62">
        <v>3</v>
      </c>
      <c r="C44" s="227" t="s">
        <v>126</v>
      </c>
      <c r="D44" s="228"/>
      <c r="E44" s="228"/>
      <c r="F44" s="228"/>
      <c r="G44" s="228"/>
      <c r="H44" s="228"/>
      <c r="I44" s="60"/>
      <c r="J44" s="33"/>
    </row>
    <row r="45" spans="2:10" ht="31.5" customHeight="1" x14ac:dyDescent="0.25">
      <c r="B45" s="62">
        <v>4</v>
      </c>
      <c r="C45" s="274" t="s">
        <v>127</v>
      </c>
      <c r="D45" s="275"/>
      <c r="E45" s="275"/>
      <c r="F45" s="275"/>
      <c r="G45" s="275"/>
      <c r="H45" s="275"/>
      <c r="I45" s="276"/>
      <c r="J45" s="33"/>
    </row>
    <row r="46" spans="2:10" ht="47.1" customHeight="1" thickBot="1" x14ac:dyDescent="0.3">
      <c r="B46" s="62">
        <v>5</v>
      </c>
      <c r="C46" s="227" t="s">
        <v>128</v>
      </c>
      <c r="D46" s="228"/>
      <c r="E46" s="228"/>
      <c r="F46" s="228"/>
      <c r="G46" s="228"/>
      <c r="H46" s="228"/>
      <c r="I46" s="229"/>
      <c r="J46" s="56"/>
    </row>
    <row r="47" spans="2:10" ht="32.25" customHeight="1" thickBot="1" x14ac:dyDescent="0.3">
      <c r="B47" s="249" t="s">
        <v>302</v>
      </c>
      <c r="C47" s="250"/>
      <c r="D47" s="250"/>
      <c r="E47" s="250"/>
      <c r="F47" s="250"/>
      <c r="G47" s="250"/>
      <c r="H47" s="250"/>
      <c r="I47" s="250"/>
      <c r="J47" s="251"/>
    </row>
    <row r="48" spans="2:10" ht="15" customHeight="1" thickBot="1" x14ac:dyDescent="0.3">
      <c r="B48" s="264"/>
      <c r="C48" s="264"/>
      <c r="D48" s="264"/>
      <c r="E48" s="264"/>
      <c r="F48" s="264"/>
      <c r="G48" s="264"/>
      <c r="H48" s="264"/>
      <c r="I48" s="264"/>
      <c r="J48" s="264"/>
    </row>
    <row r="49" spans="2:12" ht="37.5" customHeight="1" thickBot="1" x14ac:dyDescent="0.3">
      <c r="B49" s="26" t="s">
        <v>309</v>
      </c>
      <c r="C49" s="27"/>
      <c r="D49" s="27"/>
      <c r="E49" s="27"/>
      <c r="F49" s="27"/>
      <c r="G49" s="27"/>
      <c r="H49" s="27"/>
      <c r="I49" s="27"/>
      <c r="J49" s="28"/>
    </row>
    <row r="50" spans="2:12" ht="15" customHeight="1" thickBot="1" x14ac:dyDescent="0.3">
      <c r="B50" s="1"/>
      <c r="C50" s="1"/>
      <c r="D50" s="1"/>
      <c r="E50" s="1"/>
      <c r="F50" s="1"/>
      <c r="G50" s="1"/>
      <c r="H50" s="1"/>
      <c r="I50" s="1"/>
      <c r="J50" s="1"/>
    </row>
    <row r="51" spans="2:12" ht="15" customHeight="1" x14ac:dyDescent="0.25">
      <c r="B51" s="238" t="s">
        <v>288</v>
      </c>
      <c r="C51" s="239"/>
      <c r="D51" s="239"/>
      <c r="E51" s="239"/>
      <c r="F51" s="239"/>
      <c r="G51" s="239"/>
      <c r="H51" s="239"/>
      <c r="I51" s="240"/>
      <c r="J51" s="64">
        <v>60000</v>
      </c>
    </row>
    <row r="52" spans="2:12" ht="15" customHeight="1" x14ac:dyDescent="0.25">
      <c r="B52" s="230" t="s">
        <v>130</v>
      </c>
      <c r="C52" s="231"/>
      <c r="D52" s="231"/>
      <c r="E52" s="231"/>
      <c r="F52" s="231"/>
      <c r="G52" s="231"/>
      <c r="H52" s="231"/>
      <c r="I52" s="232"/>
      <c r="J52" s="65"/>
    </row>
    <row r="53" spans="2:12" ht="15" customHeight="1" thickBot="1" x14ac:dyDescent="0.3">
      <c r="B53" s="233" t="s">
        <v>49</v>
      </c>
      <c r="C53" s="234"/>
      <c r="D53" s="234"/>
      <c r="E53" s="234"/>
      <c r="F53" s="234"/>
      <c r="G53" s="234"/>
      <c r="H53" s="234"/>
      <c r="I53" s="235"/>
      <c r="J53" s="66">
        <f>SUM(J51,J52)</f>
        <v>60000</v>
      </c>
    </row>
    <row r="54" spans="2:12" ht="15" customHeight="1" thickBot="1" x14ac:dyDescent="0.3">
      <c r="B54" s="1"/>
      <c r="C54" s="1"/>
      <c r="D54" s="1"/>
      <c r="E54" s="1"/>
      <c r="F54" s="1"/>
      <c r="G54" s="1"/>
      <c r="H54" s="1"/>
      <c r="I54" s="1"/>
      <c r="J54" s="1"/>
    </row>
    <row r="55" spans="2:12" ht="15" customHeight="1" x14ac:dyDescent="0.25">
      <c r="B55" s="241" t="s">
        <v>27</v>
      </c>
      <c r="C55" s="242"/>
      <c r="D55" s="242"/>
      <c r="E55" s="242"/>
      <c r="F55" s="242"/>
      <c r="G55" s="242"/>
      <c r="H55" s="242"/>
      <c r="I55" s="242"/>
      <c r="J55" s="243"/>
    </row>
    <row r="56" spans="2:12" ht="15" customHeight="1" x14ac:dyDescent="0.25">
      <c r="B56" s="244"/>
      <c r="C56" s="245"/>
      <c r="D56" s="245"/>
      <c r="E56" s="245"/>
      <c r="F56" s="245"/>
      <c r="G56" s="245"/>
      <c r="H56" s="245"/>
      <c r="I56" s="245"/>
      <c r="J56" s="246"/>
    </row>
    <row r="57" spans="2:12" ht="15" customHeight="1" x14ac:dyDescent="0.25">
      <c r="B57" s="7"/>
      <c r="C57" s="6"/>
      <c r="D57" s="6"/>
      <c r="E57" s="6"/>
      <c r="F57" s="6"/>
      <c r="G57" s="6"/>
      <c r="H57" s="6"/>
      <c r="I57" s="6"/>
      <c r="J57" s="35"/>
    </row>
    <row r="58" spans="2:12" ht="15" customHeight="1" x14ac:dyDescent="0.25">
      <c r="B58" s="36" t="s">
        <v>51</v>
      </c>
      <c r="C58" s="80">
        <f ca="1">TODAY()</f>
        <v>44062</v>
      </c>
      <c r="D58" s="6"/>
      <c r="E58" s="6"/>
      <c r="F58" s="6"/>
      <c r="G58" s="6"/>
      <c r="H58" s="6"/>
      <c r="I58" s="6"/>
      <c r="J58" s="35"/>
    </row>
    <row r="59" spans="2:12" ht="15" customHeight="1" x14ac:dyDescent="0.25">
      <c r="B59" s="7"/>
      <c r="C59" s="6"/>
      <c r="D59" s="6"/>
      <c r="E59" s="6"/>
      <c r="F59" s="247"/>
      <c r="G59" s="247"/>
      <c r="H59" s="247"/>
      <c r="I59" s="247"/>
      <c r="J59" s="248"/>
    </row>
    <row r="60" spans="2:12" ht="15" customHeight="1" x14ac:dyDescent="0.25">
      <c r="B60" s="7"/>
      <c r="C60" s="6"/>
      <c r="D60" s="6"/>
      <c r="E60" s="6"/>
      <c r="F60" s="236" t="str">
        <f>VLOOKUP(B6,B_DADOS!1:1048576,10,FALSE)</f>
        <v>Luciano Palma de Azevedo</v>
      </c>
      <c r="G60" s="236"/>
      <c r="H60" s="236"/>
      <c r="I60" s="236"/>
      <c r="J60" s="237"/>
    </row>
    <row r="61" spans="2:12" s="6" customFormat="1" ht="15.75" customHeight="1" thickBot="1" x14ac:dyDescent="0.3">
      <c r="B61" s="5"/>
      <c r="C61" s="4"/>
      <c r="D61" s="4"/>
      <c r="E61" s="4"/>
      <c r="F61" s="4"/>
      <c r="G61" s="4"/>
      <c r="H61" s="4"/>
      <c r="I61" s="4"/>
      <c r="J61" s="3"/>
    </row>
    <row r="62" spans="2:12" ht="28.5" customHeight="1" x14ac:dyDescent="0.25">
      <c r="L62" s="59"/>
    </row>
    <row r="63" spans="2:12" ht="9" customHeight="1" x14ac:dyDescent="0.25"/>
    <row r="64" spans="2:12" ht="28.5" customHeight="1" x14ac:dyDescent="0.25"/>
    <row r="65" ht="28.5" customHeight="1" x14ac:dyDescent="0.25"/>
    <row r="66" ht="28.5" customHeight="1" x14ac:dyDescent="0.25"/>
    <row r="67" ht="9" customHeight="1" x14ac:dyDescent="0.25"/>
  </sheetData>
  <mergeCells count="52">
    <mergeCell ref="B13:E13"/>
    <mergeCell ref="G13:J13"/>
    <mergeCell ref="B16:J16"/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  <mergeCell ref="C14:D14"/>
    <mergeCell ref="F14:J14"/>
    <mergeCell ref="B15:J15"/>
    <mergeCell ref="B29:J29"/>
    <mergeCell ref="C19:D19"/>
    <mergeCell ref="E19:J19"/>
    <mergeCell ref="C20:D20"/>
    <mergeCell ref="E20:J20"/>
    <mergeCell ref="B21:D21"/>
    <mergeCell ref="H21:J21"/>
    <mergeCell ref="B23:J23"/>
    <mergeCell ref="H24:J24"/>
    <mergeCell ref="B25:D25"/>
    <mergeCell ref="E25:J25"/>
    <mergeCell ref="B27:J27"/>
    <mergeCell ref="B18:J18"/>
    <mergeCell ref="E21:G21"/>
    <mergeCell ref="B33:J33"/>
    <mergeCell ref="B35:J35"/>
    <mergeCell ref="B36:J38"/>
    <mergeCell ref="B40:J40"/>
    <mergeCell ref="B31:J31"/>
    <mergeCell ref="C41:I41"/>
    <mergeCell ref="C45:I45"/>
    <mergeCell ref="C42:I42"/>
    <mergeCell ref="C43:I43"/>
    <mergeCell ref="C44:H44"/>
    <mergeCell ref="B55:J56"/>
    <mergeCell ref="F59:J59"/>
    <mergeCell ref="F60:J60"/>
    <mergeCell ref="C46:I46"/>
    <mergeCell ref="B48:J48"/>
    <mergeCell ref="B47:J47"/>
    <mergeCell ref="B51:I51"/>
    <mergeCell ref="B52:I52"/>
    <mergeCell ref="B53:I53"/>
  </mergeCells>
  <dataValidations count="1">
    <dataValidation type="list" allowBlank="1" showInputMessage="1" showErrorMessage="1" sqref="J42:J46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70"/>
  <sheetViews>
    <sheetView tabSelected="1" topLeftCell="A55" workbookViewId="0">
      <selection activeCell="B33" sqref="B33:J33"/>
    </sheetView>
  </sheetViews>
  <sheetFormatPr defaultRowHeight="15" x14ac:dyDescent="0.2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8.95" customHeight="1" thickBot="1" x14ac:dyDescent="0.3">
      <c r="B2" s="304" t="s">
        <v>28</v>
      </c>
      <c r="C2" s="304"/>
      <c r="D2" s="304"/>
      <c r="E2" s="304"/>
      <c r="F2" s="304"/>
      <c r="G2" s="304"/>
      <c r="H2" s="304"/>
      <c r="I2" s="304"/>
      <c r="J2" s="304"/>
    </row>
    <row r="3" spans="2:10" ht="28.5" customHeight="1" thickBot="1" x14ac:dyDescent="0.3">
      <c r="B3" s="212" t="s">
        <v>29</v>
      </c>
      <c r="C3" s="213"/>
      <c r="D3" s="213"/>
      <c r="E3" s="213"/>
      <c r="F3" s="213"/>
      <c r="G3" s="213"/>
      <c r="H3" s="213"/>
      <c r="I3" s="213"/>
      <c r="J3" s="214"/>
    </row>
    <row r="4" spans="2:10" ht="12" customHeight="1" thickBot="1" x14ac:dyDescent="0.3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 x14ac:dyDescent="0.3">
      <c r="B5" s="187" t="s">
        <v>30</v>
      </c>
      <c r="C5" s="188"/>
      <c r="D5" s="188"/>
      <c r="E5" s="188"/>
      <c r="F5" s="188"/>
      <c r="G5" s="188"/>
      <c r="H5" s="188"/>
      <c r="I5" s="188"/>
      <c r="J5" s="189"/>
    </row>
    <row r="6" spans="2:10" x14ac:dyDescent="0.25">
      <c r="B6" s="223" t="str">
        <f>Entrada_creas!$D$14</f>
        <v>Município de Não-Me-Toque</v>
      </c>
      <c r="C6" s="224"/>
      <c r="D6" s="224"/>
      <c r="E6" s="224"/>
      <c r="F6" s="224"/>
      <c r="G6" s="224"/>
      <c r="H6" s="224"/>
      <c r="I6" s="225"/>
      <c r="J6" s="2" t="s">
        <v>31</v>
      </c>
    </row>
    <row r="7" spans="2:10" x14ac:dyDescent="0.25">
      <c r="B7" s="68" t="s">
        <v>32</v>
      </c>
      <c r="C7" s="219"/>
      <c r="D7" s="220"/>
      <c r="E7" s="71" t="s">
        <v>33</v>
      </c>
      <c r="F7" s="199" t="str">
        <f>VLOOKUP(B6,bdcreas!1:1048576,13,FALSE)</f>
        <v>Av. Alto Jacuí 840</v>
      </c>
      <c r="G7" s="209"/>
      <c r="H7" s="209"/>
      <c r="I7" s="209"/>
      <c r="J7" s="210"/>
    </row>
    <row r="8" spans="2:10" x14ac:dyDescent="0.25">
      <c r="B8" s="69" t="s">
        <v>34</v>
      </c>
      <c r="C8" s="197" t="str">
        <f>VLOOKUP(B6,bdcreas!1:1048576,14,FALSE)</f>
        <v>99470-000</v>
      </c>
      <c r="D8" s="226"/>
      <c r="E8" s="72" t="s">
        <v>35</v>
      </c>
      <c r="F8" s="197" t="str">
        <f>VLOOKUP(B6,bdcreas!1:1048576,12,FALSE)</f>
        <v>54 - 3332-2600</v>
      </c>
      <c r="G8" s="198"/>
      <c r="H8" s="198"/>
      <c r="I8" s="29" t="s">
        <v>36</v>
      </c>
      <c r="J8" s="81"/>
    </row>
    <row r="9" spans="2:10" ht="15.75" thickBot="1" x14ac:dyDescent="0.3">
      <c r="B9" s="70" t="s">
        <v>37</v>
      </c>
      <c r="C9" s="221"/>
      <c r="D9" s="221"/>
      <c r="E9" s="221"/>
      <c r="F9" s="221"/>
      <c r="G9" s="221"/>
      <c r="H9" s="221"/>
      <c r="I9" s="221"/>
      <c r="J9" s="222"/>
    </row>
    <row r="10" spans="2:10" ht="12" customHeight="1" thickBot="1" x14ac:dyDescent="0.3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 x14ac:dyDescent="0.25">
      <c r="B11" s="305" t="s">
        <v>303</v>
      </c>
      <c r="C11" s="306"/>
      <c r="D11" s="306"/>
      <c r="E11" s="306"/>
      <c r="F11" s="306"/>
      <c r="G11" s="306"/>
      <c r="H11" s="306"/>
      <c r="I11" s="306"/>
      <c r="J11" s="307"/>
    </row>
    <row r="12" spans="2:10" x14ac:dyDescent="0.25">
      <c r="B12" s="195" t="s">
        <v>38</v>
      </c>
      <c r="C12" s="196"/>
      <c r="D12" s="201" t="str">
        <f>VLOOKUP(B6,bdcreas!1:1048576,10,FALSE)</f>
        <v>Armando Carlos Roos</v>
      </c>
      <c r="E12" s="201"/>
      <c r="F12" s="201"/>
      <c r="G12" s="202"/>
      <c r="H12" s="32" t="s">
        <v>39</v>
      </c>
      <c r="I12" s="309"/>
      <c r="J12" s="310"/>
    </row>
    <row r="13" spans="2:10" x14ac:dyDescent="0.25">
      <c r="B13" s="200" t="s">
        <v>40</v>
      </c>
      <c r="C13" s="201"/>
      <c r="D13" s="201"/>
      <c r="E13" s="202"/>
      <c r="F13" s="30" t="s">
        <v>33</v>
      </c>
      <c r="G13" s="209" t="str">
        <f>VLOOKUP(B6,bdcreas!1:1048576,13,FALSE)</f>
        <v>Av. Alto Jacuí 840</v>
      </c>
      <c r="H13" s="209"/>
      <c r="I13" s="209"/>
      <c r="J13" s="210"/>
    </row>
    <row r="14" spans="2:10" x14ac:dyDescent="0.25">
      <c r="B14" s="69" t="s">
        <v>34</v>
      </c>
      <c r="C14" s="199" t="str">
        <f>VLOOKUP(B6,bdcreas!1:1048576,14,FALSE)</f>
        <v>99470-000</v>
      </c>
      <c r="D14" s="311"/>
      <c r="E14" s="73" t="s">
        <v>35</v>
      </c>
      <c r="F14" s="209" t="str">
        <f>VLOOKUP(B6,bdcreas!1:1048576,12,FALSE)</f>
        <v>54 - 3332-2600</v>
      </c>
      <c r="G14" s="209"/>
      <c r="H14" s="209"/>
      <c r="I14" s="209"/>
      <c r="J14" s="210"/>
    </row>
    <row r="15" spans="2:10" x14ac:dyDescent="0.25">
      <c r="B15" s="312" t="s">
        <v>37</v>
      </c>
      <c r="C15" s="209"/>
      <c r="D15" s="209"/>
      <c r="E15" s="209"/>
      <c r="F15" s="209"/>
      <c r="G15" s="209"/>
      <c r="H15" s="209"/>
      <c r="I15" s="209"/>
      <c r="J15" s="210"/>
    </row>
    <row r="16" spans="2:10" ht="15.75" thickBot="1" x14ac:dyDescent="0.3">
      <c r="B16" s="299" t="s">
        <v>313</v>
      </c>
      <c r="C16" s="300"/>
      <c r="D16" s="300"/>
      <c r="E16" s="300"/>
      <c r="F16" s="300"/>
      <c r="G16" s="300"/>
      <c r="H16" s="300"/>
      <c r="I16" s="300"/>
      <c r="J16" s="308"/>
    </row>
    <row r="17" spans="2:10" ht="21.6" customHeight="1" thickBot="1" x14ac:dyDescent="0.3">
      <c r="B17" s="1"/>
      <c r="C17" s="1"/>
      <c r="D17" s="1"/>
      <c r="E17" s="1"/>
      <c r="F17" s="1"/>
      <c r="G17" s="1"/>
      <c r="H17" s="1"/>
      <c r="I17" s="1"/>
      <c r="J17" s="1"/>
    </row>
    <row r="18" spans="2:10" ht="28.5" customHeight="1" thickBot="1" x14ac:dyDescent="0.3">
      <c r="B18" s="187" t="s">
        <v>304</v>
      </c>
      <c r="C18" s="188"/>
      <c r="D18" s="188"/>
      <c r="E18" s="188"/>
      <c r="F18" s="188"/>
      <c r="G18" s="188"/>
      <c r="H18" s="188"/>
      <c r="I18" s="188"/>
      <c r="J18" s="189"/>
    </row>
    <row r="19" spans="2:10" ht="30" customHeight="1" x14ac:dyDescent="0.25">
      <c r="B19" s="63" t="s">
        <v>32</v>
      </c>
      <c r="C19" s="293">
        <f>VLOOKUP(B6,bdcreas!1:1048576,26,FALSE)</f>
        <v>14778695000141</v>
      </c>
      <c r="D19" s="294"/>
      <c r="E19" s="295" t="s">
        <v>41</v>
      </c>
      <c r="F19" s="296"/>
      <c r="G19" s="296"/>
      <c r="H19" s="296"/>
      <c r="I19" s="296"/>
      <c r="J19" s="297"/>
    </row>
    <row r="20" spans="2:10" x14ac:dyDescent="0.25">
      <c r="B20" s="74" t="s">
        <v>35</v>
      </c>
      <c r="C20" s="209" t="str">
        <f>VLOOKUP(B6,bdcreas!1:1048576,22,FALSE)</f>
        <v>54 - 33322600</v>
      </c>
      <c r="D20" s="311"/>
      <c r="E20" s="199" t="s">
        <v>42</v>
      </c>
      <c r="F20" s="209"/>
      <c r="G20" s="209"/>
      <c r="H20" s="209"/>
      <c r="I20" s="209"/>
      <c r="J20" s="210"/>
    </row>
    <row r="21" spans="2:10" ht="15.75" thickBot="1" x14ac:dyDescent="0.3">
      <c r="B21" s="277" t="s">
        <v>43</v>
      </c>
      <c r="C21" s="278"/>
      <c r="D21" s="279"/>
      <c r="E21" s="283" t="s">
        <v>44</v>
      </c>
      <c r="F21" s="278"/>
      <c r="G21" s="279"/>
      <c r="H21" s="283" t="s">
        <v>45</v>
      </c>
      <c r="I21" s="278"/>
      <c r="J21" s="302"/>
    </row>
    <row r="22" spans="2:10" ht="12" customHeight="1" thickBot="1" x14ac:dyDescent="0.3">
      <c r="B22" s="1"/>
      <c r="C22" s="1"/>
      <c r="D22" s="1"/>
      <c r="E22" s="1"/>
      <c r="F22" s="1"/>
      <c r="G22" s="1"/>
      <c r="H22" s="1"/>
      <c r="I22" s="1"/>
      <c r="J22" s="1"/>
    </row>
    <row r="23" spans="2:10" ht="28.5" customHeight="1" thickBot="1" x14ac:dyDescent="0.3">
      <c r="B23" s="187" t="s">
        <v>311</v>
      </c>
      <c r="C23" s="188"/>
      <c r="D23" s="188"/>
      <c r="E23" s="188"/>
      <c r="F23" s="188"/>
      <c r="G23" s="188"/>
      <c r="H23" s="188"/>
      <c r="I23" s="188"/>
      <c r="J23" s="189"/>
    </row>
    <row r="24" spans="2:10" x14ac:dyDescent="0.25">
      <c r="B24" s="31" t="s">
        <v>33</v>
      </c>
      <c r="C24" s="76"/>
      <c r="D24" s="76"/>
      <c r="E24" s="76"/>
      <c r="F24" s="76"/>
      <c r="G24" s="77"/>
      <c r="H24" s="252" t="s">
        <v>34</v>
      </c>
      <c r="I24" s="253"/>
      <c r="J24" s="254"/>
    </row>
    <row r="25" spans="2:10" ht="15.75" thickBot="1" x14ac:dyDescent="0.3">
      <c r="B25" s="277" t="s">
        <v>35</v>
      </c>
      <c r="C25" s="278"/>
      <c r="D25" s="279"/>
      <c r="E25" s="283" t="s">
        <v>37</v>
      </c>
      <c r="F25" s="278"/>
      <c r="G25" s="278"/>
      <c r="H25" s="278"/>
      <c r="I25" s="278"/>
      <c r="J25" s="302"/>
    </row>
    <row r="26" spans="2:10" ht="12" customHeight="1" thickBot="1" x14ac:dyDescent="0.3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 x14ac:dyDescent="0.3">
      <c r="B27" s="212" t="s">
        <v>46</v>
      </c>
      <c r="C27" s="213"/>
      <c r="D27" s="213"/>
      <c r="E27" s="213"/>
      <c r="F27" s="213"/>
      <c r="G27" s="213"/>
      <c r="H27" s="213"/>
      <c r="I27" s="213"/>
      <c r="J27" s="214"/>
    </row>
    <row r="28" spans="2:10" ht="12" customHeight="1" thickBot="1" x14ac:dyDescent="0.3">
      <c r="B28" s="1"/>
      <c r="C28" s="1"/>
      <c r="D28" s="1"/>
      <c r="E28" s="1"/>
      <c r="F28" s="1"/>
      <c r="G28" s="1"/>
      <c r="H28" s="1"/>
      <c r="I28" s="1"/>
      <c r="J28" s="1"/>
    </row>
    <row r="29" spans="2:10" ht="28.5" customHeight="1" thickBot="1" x14ac:dyDescent="0.3">
      <c r="B29" s="187" t="s">
        <v>312</v>
      </c>
      <c r="C29" s="188"/>
      <c r="D29" s="188"/>
      <c r="E29" s="188"/>
      <c r="F29" s="188"/>
      <c r="G29" s="188"/>
      <c r="H29" s="188"/>
      <c r="I29" s="188"/>
      <c r="J29" s="189"/>
    </row>
    <row r="30" spans="2:10" ht="12" customHeight="1" thickBot="1" x14ac:dyDescent="0.3">
      <c r="B30" s="1"/>
      <c r="C30" s="1"/>
      <c r="D30" s="1"/>
      <c r="E30" s="1"/>
      <c r="F30" s="1"/>
      <c r="G30" s="1"/>
      <c r="H30" s="1"/>
      <c r="I30" s="1"/>
      <c r="J30" s="1"/>
    </row>
    <row r="31" spans="2:10" ht="267.75" customHeight="1" thickBot="1" x14ac:dyDescent="0.3">
      <c r="B31" s="280" t="s">
        <v>384</v>
      </c>
      <c r="C31" s="313"/>
      <c r="D31" s="313"/>
      <c r="E31" s="313"/>
      <c r="F31" s="313"/>
      <c r="G31" s="313"/>
      <c r="H31" s="313"/>
      <c r="I31" s="313"/>
      <c r="J31" s="314"/>
    </row>
    <row r="32" spans="2:10" ht="12" customHeight="1" thickBot="1" x14ac:dyDescent="0.3">
      <c r="B32" s="1"/>
      <c r="C32" s="1"/>
      <c r="D32" s="1"/>
      <c r="E32" s="1"/>
      <c r="F32" s="1"/>
      <c r="G32" s="1"/>
      <c r="H32" s="1"/>
      <c r="I32" s="1"/>
      <c r="J32" s="1"/>
    </row>
    <row r="33" spans="2:10" ht="28.5" customHeight="1" thickBot="1" x14ac:dyDescent="0.3">
      <c r="B33" s="187" t="s">
        <v>307</v>
      </c>
      <c r="C33" s="188"/>
      <c r="D33" s="188"/>
      <c r="E33" s="188"/>
      <c r="F33" s="188"/>
      <c r="G33" s="188"/>
      <c r="H33" s="188"/>
      <c r="I33" s="188"/>
      <c r="J33" s="189"/>
    </row>
    <row r="34" spans="2:10" ht="12" customHeight="1" thickBot="1" x14ac:dyDescent="0.3">
      <c r="B34" s="1"/>
      <c r="C34" s="1"/>
      <c r="D34" s="1"/>
      <c r="E34" s="1"/>
      <c r="F34" s="1"/>
      <c r="G34" s="1"/>
      <c r="H34" s="1"/>
      <c r="I34" s="1"/>
      <c r="J34" s="1"/>
    </row>
    <row r="35" spans="2:10" ht="20.25" customHeight="1" thickBot="1" x14ac:dyDescent="0.3">
      <c r="B35" s="261" t="s">
        <v>47</v>
      </c>
      <c r="C35" s="262"/>
      <c r="D35" s="262"/>
      <c r="E35" s="262"/>
      <c r="F35" s="262"/>
      <c r="G35" s="262"/>
      <c r="H35" s="262"/>
      <c r="I35" s="262"/>
      <c r="J35" s="263"/>
    </row>
    <row r="36" spans="2:10" ht="20.25" customHeight="1" x14ac:dyDescent="0.25">
      <c r="B36" s="284" t="s">
        <v>165</v>
      </c>
      <c r="C36" s="315"/>
      <c r="D36" s="315"/>
      <c r="E36" s="315"/>
      <c r="F36" s="315"/>
      <c r="G36" s="315"/>
      <c r="H36" s="315"/>
      <c r="I36" s="315"/>
      <c r="J36" s="316"/>
    </row>
    <row r="37" spans="2:10" x14ac:dyDescent="0.25">
      <c r="B37" s="317"/>
      <c r="C37" s="318"/>
      <c r="D37" s="318"/>
      <c r="E37" s="318"/>
      <c r="F37" s="318"/>
      <c r="G37" s="318"/>
      <c r="H37" s="318"/>
      <c r="I37" s="318"/>
      <c r="J37" s="319"/>
    </row>
    <row r="38" spans="2:10" ht="9" customHeight="1" thickBot="1" x14ac:dyDescent="0.3">
      <c r="B38" s="320"/>
      <c r="C38" s="321"/>
      <c r="D38" s="321"/>
      <c r="E38" s="321"/>
      <c r="F38" s="321"/>
      <c r="G38" s="321"/>
      <c r="H38" s="321"/>
      <c r="I38" s="321"/>
      <c r="J38" s="322"/>
    </row>
    <row r="39" spans="2:10" s="6" customFormat="1" ht="9" customHeight="1" thickBot="1" x14ac:dyDescent="0.3">
      <c r="B39" s="79"/>
      <c r="C39" s="79"/>
      <c r="D39" s="79"/>
      <c r="E39" s="79"/>
      <c r="F39" s="79"/>
      <c r="G39" s="79"/>
      <c r="H39" s="79"/>
      <c r="I39" s="79"/>
      <c r="J39" s="79"/>
    </row>
    <row r="40" spans="2:10" ht="28.5" customHeight="1" thickBot="1" x14ac:dyDescent="0.3">
      <c r="B40" s="187" t="s">
        <v>308</v>
      </c>
      <c r="C40" s="188"/>
      <c r="D40" s="188"/>
      <c r="E40" s="188"/>
      <c r="F40" s="188"/>
      <c r="G40" s="188"/>
      <c r="H40" s="188"/>
      <c r="I40" s="188"/>
      <c r="J40" s="189"/>
    </row>
    <row r="41" spans="2:10" ht="36" customHeight="1" thickBot="1" x14ac:dyDescent="0.3">
      <c r="B41" s="67" t="s">
        <v>9</v>
      </c>
      <c r="C41" s="271" t="s">
        <v>11</v>
      </c>
      <c r="D41" s="272"/>
      <c r="E41" s="272"/>
      <c r="F41" s="272"/>
      <c r="G41" s="272"/>
      <c r="H41" s="272"/>
      <c r="I41" s="273"/>
      <c r="J41" s="78" t="s">
        <v>10</v>
      </c>
    </row>
    <row r="42" spans="2:10" ht="31.5" customHeight="1" x14ac:dyDescent="0.25">
      <c r="B42" s="62">
        <v>1</v>
      </c>
      <c r="C42" s="324" t="s">
        <v>166</v>
      </c>
      <c r="D42" s="325"/>
      <c r="E42" s="325"/>
      <c r="F42" s="325"/>
      <c r="G42" s="325"/>
      <c r="H42" s="325"/>
      <c r="I42" s="326"/>
      <c r="J42" s="61"/>
    </row>
    <row r="43" spans="2:10" ht="31.5" customHeight="1" x14ac:dyDescent="0.25">
      <c r="B43" s="62">
        <v>2</v>
      </c>
      <c r="C43" s="258" t="s">
        <v>167</v>
      </c>
      <c r="D43" s="259"/>
      <c r="E43" s="259"/>
      <c r="F43" s="259"/>
      <c r="G43" s="259"/>
      <c r="H43" s="259"/>
      <c r="I43" s="260"/>
      <c r="J43" s="33"/>
    </row>
    <row r="44" spans="2:10" ht="31.5" customHeight="1" x14ac:dyDescent="0.25">
      <c r="B44" s="62">
        <v>3</v>
      </c>
      <c r="C44" s="227" t="s">
        <v>126</v>
      </c>
      <c r="D44" s="228"/>
      <c r="E44" s="228"/>
      <c r="F44" s="228"/>
      <c r="G44" s="228"/>
      <c r="H44" s="228"/>
      <c r="I44" s="60"/>
      <c r="J44" s="33"/>
    </row>
    <row r="45" spans="2:10" ht="31.5" customHeight="1" x14ac:dyDescent="0.25">
      <c r="B45" s="62">
        <v>4</v>
      </c>
      <c r="C45" s="274" t="s">
        <v>127</v>
      </c>
      <c r="D45" s="275"/>
      <c r="E45" s="275"/>
      <c r="F45" s="275"/>
      <c r="G45" s="275"/>
      <c r="H45" s="275"/>
      <c r="I45" s="276"/>
      <c r="J45" s="33"/>
    </row>
    <row r="46" spans="2:10" ht="47.1" customHeight="1" thickBot="1" x14ac:dyDescent="0.3">
      <c r="B46" s="62">
        <v>5</v>
      </c>
      <c r="C46" s="327" t="s">
        <v>168</v>
      </c>
      <c r="D46" s="328"/>
      <c r="E46" s="328"/>
      <c r="F46" s="328"/>
      <c r="G46" s="328"/>
      <c r="H46" s="328"/>
      <c r="I46" s="329"/>
      <c r="J46" s="56"/>
    </row>
    <row r="47" spans="2:10" ht="32.25" customHeight="1" thickBot="1" x14ac:dyDescent="0.3">
      <c r="B47" s="249"/>
      <c r="C47" s="250"/>
      <c r="D47" s="250"/>
      <c r="E47" s="250"/>
      <c r="F47" s="250"/>
      <c r="G47" s="250"/>
      <c r="H47" s="250"/>
      <c r="I47" s="250"/>
      <c r="J47" s="251"/>
    </row>
    <row r="48" spans="2:10" ht="15" customHeight="1" thickBot="1" x14ac:dyDescent="0.3">
      <c r="B48" s="323"/>
      <c r="C48" s="323"/>
      <c r="D48" s="323"/>
      <c r="E48" s="323"/>
      <c r="F48" s="323"/>
      <c r="G48" s="323"/>
      <c r="H48" s="323"/>
      <c r="I48" s="323"/>
      <c r="J48" s="323"/>
    </row>
    <row r="49" spans="2:12" ht="37.5" customHeight="1" thickBot="1" x14ac:dyDescent="0.3">
      <c r="B49" s="57"/>
      <c r="C49" s="57"/>
      <c r="D49" s="57"/>
      <c r="E49" s="57"/>
      <c r="F49" s="57"/>
      <c r="G49" s="57"/>
      <c r="H49" s="57"/>
      <c r="I49" s="57"/>
      <c r="J49" s="58"/>
    </row>
    <row r="50" spans="2:12" ht="15" customHeight="1" thickBot="1" x14ac:dyDescent="0.3">
      <c r="B50" s="26" t="s">
        <v>309</v>
      </c>
      <c r="C50" s="27"/>
      <c r="D50" s="27"/>
      <c r="E50" s="27"/>
      <c r="F50" s="27"/>
      <c r="G50" s="27"/>
      <c r="H50" s="27"/>
      <c r="I50" s="27"/>
      <c r="J50" s="28"/>
    </row>
    <row r="51" spans="2:12" ht="15" customHeight="1" thickBot="1" x14ac:dyDescent="0.3">
      <c r="B51" s="1"/>
      <c r="C51" s="1"/>
      <c r="D51" s="1"/>
      <c r="E51" s="1"/>
      <c r="F51" s="1"/>
      <c r="G51" s="1"/>
      <c r="H51" s="1"/>
      <c r="I51" s="1"/>
      <c r="J51" s="1"/>
    </row>
    <row r="52" spans="2:12" ht="15" customHeight="1" x14ac:dyDescent="0.25">
      <c r="B52" s="238" t="s">
        <v>376</v>
      </c>
      <c r="C52" s="239"/>
      <c r="D52" s="239"/>
      <c r="E52" s="239"/>
      <c r="F52" s="239"/>
      <c r="G52" s="239"/>
      <c r="H52" s="239"/>
      <c r="I52" s="240"/>
      <c r="J52" s="171">
        <v>9994.14</v>
      </c>
    </row>
    <row r="53" spans="2:12" ht="15" customHeight="1" x14ac:dyDescent="0.25">
      <c r="B53" s="172" t="s">
        <v>377</v>
      </c>
      <c r="C53" s="173" t="s">
        <v>378</v>
      </c>
      <c r="D53" s="173"/>
      <c r="E53" s="173"/>
      <c r="F53" s="173"/>
      <c r="G53" s="173" t="s">
        <v>379</v>
      </c>
      <c r="H53" s="174" t="s">
        <v>380</v>
      </c>
      <c r="I53" s="175"/>
      <c r="J53" s="176">
        <v>37559.89</v>
      </c>
    </row>
    <row r="54" spans="2:12" ht="15" customHeight="1" x14ac:dyDescent="0.25">
      <c r="B54" s="177" t="s">
        <v>381</v>
      </c>
      <c r="C54" s="177"/>
      <c r="D54" s="177"/>
      <c r="E54" s="177"/>
      <c r="F54" s="177"/>
      <c r="G54" s="172"/>
      <c r="H54" s="173"/>
      <c r="I54" s="175"/>
      <c r="J54" s="176">
        <v>2631.41</v>
      </c>
    </row>
    <row r="55" spans="2:12" ht="15" customHeight="1" x14ac:dyDescent="0.25">
      <c r="B55" s="230" t="s">
        <v>382</v>
      </c>
      <c r="C55" s="231"/>
      <c r="D55" s="231"/>
      <c r="E55" s="231"/>
      <c r="F55" s="231"/>
      <c r="G55" s="231"/>
      <c r="H55" s="330"/>
      <c r="I55" s="232"/>
      <c r="J55" s="65"/>
    </row>
    <row r="56" spans="2:12" ht="15" customHeight="1" thickBot="1" x14ac:dyDescent="0.3">
      <c r="B56" s="233" t="s">
        <v>383</v>
      </c>
      <c r="C56" s="234"/>
      <c r="D56" s="234"/>
      <c r="E56" s="234"/>
      <c r="F56" s="234"/>
      <c r="G56" s="234"/>
      <c r="H56" s="234"/>
      <c r="I56" s="235"/>
      <c r="J56" s="66">
        <f>SUM(J52:J55)</f>
        <v>50185.440000000002</v>
      </c>
    </row>
    <row r="57" spans="2:12" ht="15" customHeight="1" thickBot="1" x14ac:dyDescent="0.3">
      <c r="B57" s="1"/>
      <c r="C57" s="1"/>
      <c r="D57" s="1"/>
      <c r="E57" s="1"/>
      <c r="F57" s="1"/>
      <c r="G57" s="1"/>
      <c r="H57" s="1"/>
      <c r="I57" s="1"/>
      <c r="J57" s="1"/>
    </row>
    <row r="58" spans="2:12" ht="15" customHeight="1" x14ac:dyDescent="0.25">
      <c r="B58" s="241" t="s">
        <v>27</v>
      </c>
      <c r="C58" s="242"/>
      <c r="D58" s="242"/>
      <c r="E58" s="242"/>
      <c r="F58" s="242"/>
      <c r="G58" s="242"/>
      <c r="H58" s="242"/>
      <c r="I58" s="242"/>
      <c r="J58" s="243"/>
    </row>
    <row r="59" spans="2:12" ht="15" customHeight="1" x14ac:dyDescent="0.25">
      <c r="B59" s="244"/>
      <c r="C59" s="245"/>
      <c r="D59" s="245"/>
      <c r="E59" s="245"/>
      <c r="F59" s="245"/>
      <c r="G59" s="245"/>
      <c r="H59" s="245"/>
      <c r="I59" s="245"/>
      <c r="J59" s="246"/>
    </row>
    <row r="60" spans="2:12" ht="15" customHeight="1" x14ac:dyDescent="0.25">
      <c r="B60" s="7"/>
      <c r="C60" s="6"/>
      <c r="D60" s="6"/>
      <c r="E60" s="6"/>
      <c r="F60" s="6"/>
      <c r="G60" s="6"/>
      <c r="H60" s="6"/>
      <c r="I60" s="6"/>
      <c r="J60" s="35"/>
    </row>
    <row r="61" spans="2:12" ht="15" customHeight="1" x14ac:dyDescent="0.25">
      <c r="B61" s="36" t="s">
        <v>51</v>
      </c>
      <c r="C61" s="80">
        <f ca="1">TODAY()</f>
        <v>44062</v>
      </c>
      <c r="D61" s="6"/>
      <c r="E61" s="6"/>
      <c r="F61" s="6"/>
      <c r="G61" s="6"/>
      <c r="H61" s="6"/>
      <c r="I61" s="6"/>
      <c r="J61" s="35"/>
    </row>
    <row r="62" spans="2:12" ht="15" customHeight="1" x14ac:dyDescent="0.25">
      <c r="B62" s="7"/>
      <c r="C62" s="6"/>
      <c r="D62" s="6"/>
      <c r="E62" s="6"/>
      <c r="F62" s="247"/>
      <c r="G62" s="247"/>
      <c r="H62" s="247"/>
      <c r="I62" s="247"/>
      <c r="J62" s="248"/>
    </row>
    <row r="63" spans="2:12" s="6" customFormat="1" ht="15.75" customHeight="1" x14ac:dyDescent="0.25">
      <c r="B63" s="7"/>
      <c r="F63" s="236" t="str">
        <f>VLOOKUP(B6,bdcreas!1:1048576,10,FALSE)</f>
        <v>Armando Carlos Roos</v>
      </c>
      <c r="G63" s="236"/>
      <c r="H63" s="236"/>
      <c r="I63" s="236"/>
      <c r="J63" s="237"/>
    </row>
    <row r="64" spans="2:12" ht="28.5" customHeight="1" thickBot="1" x14ac:dyDescent="0.3">
      <c r="B64" s="5"/>
      <c r="C64" s="4"/>
      <c r="D64" s="4"/>
      <c r="E64" s="4"/>
      <c r="F64" s="4"/>
      <c r="G64" s="4"/>
      <c r="H64" s="4"/>
      <c r="I64" s="4"/>
      <c r="J64" s="3"/>
      <c r="L64" s="59"/>
    </row>
    <row r="65" ht="9" customHeight="1" x14ac:dyDescent="0.25"/>
    <row r="66" ht="28.5" customHeight="1" x14ac:dyDescent="0.25"/>
    <row r="67" ht="28.5" customHeight="1" x14ac:dyDescent="0.25"/>
    <row r="68" ht="28.5" customHeight="1" x14ac:dyDescent="0.25"/>
    <row r="69" ht="9" customHeight="1" x14ac:dyDescent="0.25"/>
    <row r="70" ht="14.45" customHeight="1" x14ac:dyDescent="0.25"/>
  </sheetData>
  <mergeCells count="52">
    <mergeCell ref="B52:I52"/>
    <mergeCell ref="B58:J59"/>
    <mergeCell ref="F62:J62"/>
    <mergeCell ref="F63:J63"/>
    <mergeCell ref="B55:I55"/>
    <mergeCell ref="B56:I56"/>
    <mergeCell ref="B40:J40"/>
    <mergeCell ref="C41:I41"/>
    <mergeCell ref="B47:J47"/>
    <mergeCell ref="B48:J48"/>
    <mergeCell ref="C42:I42"/>
    <mergeCell ref="C43:I43"/>
    <mergeCell ref="C44:H44"/>
    <mergeCell ref="C45:I45"/>
    <mergeCell ref="C46:I46"/>
    <mergeCell ref="B29:J29"/>
    <mergeCell ref="B31:J31"/>
    <mergeCell ref="B33:J33"/>
    <mergeCell ref="B35:J35"/>
    <mergeCell ref="B36:J38"/>
    <mergeCell ref="B23:J23"/>
    <mergeCell ref="H24:J24"/>
    <mergeCell ref="B25:D25"/>
    <mergeCell ref="E25:J25"/>
    <mergeCell ref="B27:J27"/>
    <mergeCell ref="C20:D20"/>
    <mergeCell ref="E20:J20"/>
    <mergeCell ref="B21:D21"/>
    <mergeCell ref="E21:G21"/>
    <mergeCell ref="H21:J21"/>
    <mergeCell ref="C9:J9"/>
    <mergeCell ref="B11:J11"/>
    <mergeCell ref="B12:C12"/>
    <mergeCell ref="B18:J18"/>
    <mergeCell ref="C19:D19"/>
    <mergeCell ref="E19:J19"/>
    <mergeCell ref="B16:J16"/>
    <mergeCell ref="D12:G12"/>
    <mergeCell ref="I12:J12"/>
    <mergeCell ref="B13:E13"/>
    <mergeCell ref="G13:J13"/>
    <mergeCell ref="C14:D14"/>
    <mergeCell ref="F14:J14"/>
    <mergeCell ref="B15:J15"/>
    <mergeCell ref="C8:D8"/>
    <mergeCell ref="F8:H8"/>
    <mergeCell ref="B2:J2"/>
    <mergeCell ref="B3:J3"/>
    <mergeCell ref="B5:J5"/>
    <mergeCell ref="B6:I6"/>
    <mergeCell ref="C7:D7"/>
    <mergeCell ref="F7:J7"/>
  </mergeCells>
  <dataValidations disablePrompts="1" count="1">
    <dataValidation type="list" allowBlank="1" showInputMessage="1" showErrorMessage="1" sqref="J42:J46 J49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workbookViewId="0"/>
  </sheetViews>
  <sheetFormatPr defaultColWidth="9.140625" defaultRowHeight="15" x14ac:dyDescent="0.25"/>
  <cols>
    <col min="1" max="1" width="3" style="83" customWidth="1"/>
    <col min="2" max="2" width="5.85546875" style="83" customWidth="1"/>
    <col min="3" max="3" width="12.7109375" style="83" customWidth="1"/>
    <col min="4" max="4" width="30.28515625" style="83" customWidth="1"/>
    <col min="5" max="5" width="11.7109375" style="83" customWidth="1"/>
    <col min="6" max="6" width="12.42578125" style="83" customWidth="1"/>
    <col min="7" max="7" width="13.5703125" style="83" customWidth="1"/>
    <col min="8" max="8" width="28.42578125" style="83" customWidth="1"/>
    <col min="9" max="9" width="19.28515625" style="83" customWidth="1"/>
    <col min="10" max="10" width="3.7109375" style="83" customWidth="1"/>
    <col min="11" max="11" width="3.42578125" style="83" customWidth="1"/>
    <col min="12" max="16384" width="9.140625" style="83"/>
  </cols>
  <sheetData>
    <row r="1" spans="1:10" ht="15.75" x14ac:dyDescent="0.25">
      <c r="B1" s="331" t="s">
        <v>374</v>
      </c>
      <c r="C1" s="332"/>
      <c r="D1" s="332"/>
      <c r="E1" s="332"/>
      <c r="F1" s="332"/>
      <c r="G1" s="332"/>
      <c r="H1" s="332"/>
      <c r="I1" s="333"/>
    </row>
    <row r="2" spans="1:10" ht="15.75" x14ac:dyDescent="0.25">
      <c r="B2" s="334" t="s">
        <v>375</v>
      </c>
      <c r="C2" s="335"/>
      <c r="D2" s="335"/>
      <c r="E2" s="335"/>
      <c r="F2" s="335"/>
      <c r="G2" s="335"/>
      <c r="H2" s="335"/>
      <c r="I2" s="336"/>
    </row>
    <row r="3" spans="1:10" ht="16.5" thickBot="1" x14ac:dyDescent="0.3">
      <c r="B3" s="337" t="s">
        <v>132</v>
      </c>
      <c r="C3" s="338"/>
      <c r="D3" s="338"/>
      <c r="E3" s="338"/>
      <c r="F3" s="338"/>
      <c r="G3" s="338"/>
      <c r="H3" s="338"/>
      <c r="I3" s="339"/>
    </row>
    <row r="4" spans="1:10" ht="9" customHeight="1" thickBot="1" x14ac:dyDescent="0.3">
      <c r="B4" s="84"/>
      <c r="C4" s="85"/>
      <c r="D4" s="85"/>
      <c r="E4" s="85"/>
      <c r="F4" s="85"/>
      <c r="G4" s="85"/>
      <c r="H4" s="85"/>
      <c r="I4" s="85"/>
    </row>
    <row r="5" spans="1:10" ht="19.5" thickBot="1" x14ac:dyDescent="0.3">
      <c r="B5" s="340" t="s">
        <v>133</v>
      </c>
      <c r="C5" s="341"/>
      <c r="D5" s="341"/>
      <c r="E5" s="341"/>
      <c r="F5" s="341"/>
      <c r="G5" s="341"/>
      <c r="H5" s="341"/>
      <c r="I5" s="342"/>
    </row>
    <row r="6" spans="1:10" ht="6" customHeight="1" thickBot="1" x14ac:dyDescent="0.3">
      <c r="B6" s="86"/>
      <c r="C6" s="86"/>
      <c r="D6" s="86"/>
      <c r="E6" s="86"/>
      <c r="F6" s="86"/>
      <c r="G6" s="86"/>
      <c r="H6" s="86"/>
    </row>
    <row r="7" spans="1:10" ht="15" customHeight="1" thickBot="1" x14ac:dyDescent="0.3">
      <c r="B7" s="343" t="s">
        <v>134</v>
      </c>
      <c r="C7" s="344"/>
      <c r="D7" s="345"/>
      <c r="E7" s="345"/>
      <c r="F7" s="345"/>
      <c r="G7" s="345"/>
      <c r="H7" s="345"/>
      <c r="I7" s="346"/>
    </row>
    <row r="8" spans="1:10" ht="6" customHeight="1" thickBot="1" x14ac:dyDescent="0.3">
      <c r="B8" s="87"/>
      <c r="C8" s="87"/>
      <c r="D8" s="87"/>
      <c r="E8" s="87"/>
      <c r="F8" s="87"/>
      <c r="G8" s="87"/>
      <c r="H8" s="88"/>
    </row>
    <row r="9" spans="1:10" ht="16.5" thickBot="1" x14ac:dyDescent="0.3">
      <c r="B9" s="343" t="s">
        <v>135</v>
      </c>
      <c r="C9" s="344"/>
      <c r="D9" s="347"/>
      <c r="E9" s="347"/>
      <c r="F9" s="348"/>
      <c r="G9" s="89" t="s">
        <v>136</v>
      </c>
      <c r="H9" s="90" t="s">
        <v>137</v>
      </c>
      <c r="I9" s="91"/>
      <c r="J9" s="92"/>
    </row>
    <row r="10" spans="1:10" ht="6.75" customHeight="1" thickBot="1" x14ac:dyDescent="0.3">
      <c r="B10" s="93"/>
      <c r="C10" s="93"/>
      <c r="D10" s="94"/>
      <c r="E10" s="94"/>
      <c r="F10" s="94"/>
      <c r="G10" s="94"/>
      <c r="H10" s="94"/>
    </row>
    <row r="11" spans="1:10" ht="15.75" thickBot="1" x14ac:dyDescent="0.3">
      <c r="B11" s="349" t="s">
        <v>138</v>
      </c>
      <c r="C11" s="350"/>
      <c r="D11" s="351"/>
      <c r="E11" s="351"/>
      <c r="F11" s="351"/>
      <c r="G11" s="351"/>
      <c r="H11" s="351"/>
      <c r="I11" s="352"/>
    </row>
    <row r="12" spans="1:10" x14ac:dyDescent="0.25">
      <c r="B12" s="353" t="s">
        <v>139</v>
      </c>
      <c r="C12" s="354"/>
      <c r="D12" s="354"/>
      <c r="E12" s="354"/>
      <c r="F12" s="354"/>
      <c r="G12" s="353" t="s">
        <v>140</v>
      </c>
      <c r="H12" s="357" t="s">
        <v>141</v>
      </c>
      <c r="I12" s="358"/>
    </row>
    <row r="13" spans="1:10" ht="15.75" thickBot="1" x14ac:dyDescent="0.3">
      <c r="A13" s="95"/>
      <c r="B13" s="355"/>
      <c r="C13" s="356"/>
      <c r="D13" s="356"/>
      <c r="E13" s="356"/>
      <c r="F13" s="356"/>
      <c r="G13" s="355"/>
      <c r="H13" s="359"/>
      <c r="I13" s="360"/>
    </row>
    <row r="14" spans="1:10" s="96" customFormat="1" ht="15.75" thickBot="1" x14ac:dyDescent="0.3">
      <c r="B14" s="363" t="s">
        <v>142</v>
      </c>
      <c r="C14" s="364"/>
      <c r="D14" s="364"/>
      <c r="E14" s="364"/>
      <c r="F14" s="364"/>
      <c r="G14" s="97"/>
      <c r="H14" s="365"/>
      <c r="I14" s="366"/>
    </row>
    <row r="15" spans="1:10" s="96" customFormat="1" ht="15.75" thickBot="1" x14ac:dyDescent="0.3">
      <c r="B15" s="367" t="s">
        <v>143</v>
      </c>
      <c r="C15" s="368"/>
      <c r="D15" s="368"/>
      <c r="E15" s="368"/>
      <c r="F15" s="369"/>
      <c r="G15" s="98">
        <f>SUM(G14:G14)</f>
        <v>0</v>
      </c>
      <c r="H15" s="370">
        <f>SUM(H14:I14)</f>
        <v>0</v>
      </c>
      <c r="I15" s="371"/>
    </row>
    <row r="16" spans="1:10" s="96" customFormat="1" ht="15.75" thickBot="1" x14ac:dyDescent="0.3">
      <c r="B16" s="99"/>
      <c r="C16" s="100"/>
      <c r="D16" s="100"/>
      <c r="E16" s="100"/>
      <c r="F16" s="100"/>
      <c r="G16" s="100"/>
      <c r="H16" s="100"/>
      <c r="I16" s="101"/>
    </row>
    <row r="17" spans="2:9" s="96" customFormat="1" ht="15.75" thickBot="1" x14ac:dyDescent="0.3">
      <c r="B17" s="349" t="s">
        <v>144</v>
      </c>
      <c r="C17" s="350"/>
      <c r="D17" s="351"/>
      <c r="E17" s="351"/>
      <c r="F17" s="351"/>
      <c r="G17" s="351"/>
      <c r="H17" s="351"/>
      <c r="I17" s="352"/>
    </row>
    <row r="18" spans="2:9" s="96" customFormat="1" x14ac:dyDescent="0.25">
      <c r="B18" s="372" t="s">
        <v>145</v>
      </c>
      <c r="C18" s="372" t="s">
        <v>146</v>
      </c>
      <c r="D18" s="361" t="s">
        <v>147</v>
      </c>
      <c r="E18" s="361" t="s">
        <v>148</v>
      </c>
      <c r="F18" s="361" t="s">
        <v>149</v>
      </c>
      <c r="G18" s="372" t="s">
        <v>150</v>
      </c>
      <c r="H18" s="361" t="s">
        <v>151</v>
      </c>
      <c r="I18" s="372" t="s">
        <v>152</v>
      </c>
    </row>
    <row r="19" spans="2:9" s="96" customFormat="1" ht="15.75" thickBot="1" x14ac:dyDescent="0.3">
      <c r="B19" s="373"/>
      <c r="C19" s="373"/>
      <c r="D19" s="362"/>
      <c r="E19" s="362"/>
      <c r="F19" s="362"/>
      <c r="G19" s="373"/>
      <c r="H19" s="362"/>
      <c r="I19" s="373"/>
    </row>
    <row r="20" spans="2:9" s="96" customFormat="1" x14ac:dyDescent="0.25">
      <c r="B20" s="102">
        <v>1</v>
      </c>
      <c r="C20" s="103"/>
      <c r="D20" s="103"/>
      <c r="E20" s="103"/>
      <c r="F20" s="103"/>
      <c r="G20" s="103"/>
      <c r="H20" s="104"/>
      <c r="I20" s="105"/>
    </row>
    <row r="21" spans="2:9" s="96" customFormat="1" x14ac:dyDescent="0.25">
      <c r="B21" s="106">
        <v>2</v>
      </c>
      <c r="C21" s="107"/>
      <c r="D21" s="107"/>
      <c r="E21" s="107"/>
      <c r="F21" s="107"/>
      <c r="G21" s="107"/>
      <c r="H21" s="107"/>
      <c r="I21" s="108"/>
    </row>
    <row r="22" spans="2:9" s="96" customFormat="1" x14ac:dyDescent="0.25">
      <c r="B22" s="106">
        <v>3</v>
      </c>
      <c r="C22" s="107"/>
      <c r="D22" s="107"/>
      <c r="E22" s="107"/>
      <c r="F22" s="107"/>
      <c r="G22" s="107"/>
      <c r="H22" s="107"/>
      <c r="I22" s="108"/>
    </row>
    <row r="23" spans="2:9" s="96" customFormat="1" x14ac:dyDescent="0.25">
      <c r="B23" s="106">
        <v>4</v>
      </c>
      <c r="C23" s="107"/>
      <c r="D23" s="107"/>
      <c r="E23" s="107"/>
      <c r="F23" s="107"/>
      <c r="G23" s="107"/>
      <c r="H23" s="107"/>
      <c r="I23" s="108"/>
    </row>
    <row r="24" spans="2:9" s="96" customFormat="1" x14ac:dyDescent="0.25">
      <c r="B24" s="106">
        <v>5</v>
      </c>
      <c r="C24" s="107"/>
      <c r="D24" s="107"/>
      <c r="E24" s="107"/>
      <c r="F24" s="107"/>
      <c r="G24" s="107"/>
      <c r="H24" s="107"/>
      <c r="I24" s="108"/>
    </row>
    <row r="25" spans="2:9" s="96" customFormat="1" x14ac:dyDescent="0.25">
      <c r="B25" s="106">
        <v>6</v>
      </c>
      <c r="C25" s="107"/>
      <c r="D25" s="107"/>
      <c r="E25" s="107"/>
      <c r="F25" s="107"/>
      <c r="G25" s="107"/>
      <c r="H25" s="107"/>
      <c r="I25" s="108"/>
    </row>
    <row r="26" spans="2:9" s="96" customFormat="1" x14ac:dyDescent="0.25">
      <c r="B26" s="106">
        <v>7</v>
      </c>
      <c r="C26" s="107"/>
      <c r="D26" s="107"/>
      <c r="E26" s="107"/>
      <c r="F26" s="107"/>
      <c r="G26" s="107"/>
      <c r="H26" s="107"/>
      <c r="I26" s="108"/>
    </row>
    <row r="27" spans="2:9" s="96" customFormat="1" x14ac:dyDescent="0.25">
      <c r="B27" s="106">
        <v>8</v>
      </c>
      <c r="C27" s="107"/>
      <c r="D27" s="107"/>
      <c r="E27" s="107"/>
      <c r="F27" s="107"/>
      <c r="G27" s="107"/>
      <c r="H27" s="107"/>
      <c r="I27" s="108"/>
    </row>
    <row r="28" spans="2:9" s="96" customFormat="1" x14ac:dyDescent="0.25">
      <c r="B28" s="106">
        <v>9</v>
      </c>
      <c r="C28" s="107"/>
      <c r="D28" s="107"/>
      <c r="E28" s="107"/>
      <c r="F28" s="107"/>
      <c r="G28" s="107"/>
      <c r="H28" s="107"/>
      <c r="I28" s="108"/>
    </row>
    <row r="29" spans="2:9" s="96" customFormat="1" x14ac:dyDescent="0.25">
      <c r="B29" s="106">
        <v>10</v>
      </c>
      <c r="C29" s="107"/>
      <c r="D29" s="107"/>
      <c r="E29" s="107"/>
      <c r="F29" s="107"/>
      <c r="G29" s="107"/>
      <c r="H29" s="107"/>
      <c r="I29" s="108"/>
    </row>
    <row r="30" spans="2:9" s="96" customFormat="1" x14ac:dyDescent="0.25">
      <c r="B30" s="106">
        <v>11</v>
      </c>
      <c r="C30" s="107"/>
      <c r="D30" s="107"/>
      <c r="E30" s="107"/>
      <c r="F30" s="107"/>
      <c r="G30" s="107"/>
      <c r="H30" s="107"/>
      <c r="I30" s="108"/>
    </row>
    <row r="31" spans="2:9" s="96" customFormat="1" x14ac:dyDescent="0.25">
      <c r="B31" s="106">
        <v>12</v>
      </c>
      <c r="C31" s="107"/>
      <c r="D31" s="107"/>
      <c r="E31" s="107"/>
      <c r="F31" s="107"/>
      <c r="G31" s="107"/>
      <c r="H31" s="107"/>
      <c r="I31" s="108"/>
    </row>
    <row r="32" spans="2:9" s="96" customFormat="1" x14ac:dyDescent="0.25">
      <c r="B32" s="106">
        <v>13</v>
      </c>
      <c r="C32" s="107"/>
      <c r="D32" s="107"/>
      <c r="E32" s="107"/>
      <c r="F32" s="107"/>
      <c r="G32" s="107"/>
      <c r="H32" s="107"/>
      <c r="I32" s="108"/>
    </row>
    <row r="33" spans="1:11" s="96" customFormat="1" x14ac:dyDescent="0.25">
      <c r="B33" s="106">
        <v>14</v>
      </c>
      <c r="C33" s="107"/>
      <c r="D33" s="107"/>
      <c r="E33" s="107"/>
      <c r="F33" s="107"/>
      <c r="G33" s="107"/>
      <c r="H33" s="107"/>
      <c r="I33" s="108"/>
    </row>
    <row r="34" spans="1:11" s="96" customFormat="1" x14ac:dyDescent="0.25">
      <c r="B34" s="106">
        <v>15</v>
      </c>
      <c r="C34" s="107"/>
      <c r="D34" s="107"/>
      <c r="E34" s="107"/>
      <c r="F34" s="107"/>
      <c r="G34" s="107"/>
      <c r="H34" s="107"/>
      <c r="I34" s="108"/>
    </row>
    <row r="35" spans="1:11" s="96" customFormat="1" x14ac:dyDescent="0.25">
      <c r="B35" s="106">
        <v>16</v>
      </c>
      <c r="C35" s="107"/>
      <c r="D35" s="107"/>
      <c r="E35" s="107"/>
      <c r="F35" s="107"/>
      <c r="G35" s="107"/>
      <c r="H35" s="107"/>
      <c r="I35" s="108"/>
    </row>
    <row r="36" spans="1:11" s="96" customFormat="1" x14ac:dyDescent="0.25">
      <c r="B36" s="106">
        <v>17</v>
      </c>
      <c r="C36" s="107"/>
      <c r="D36" s="107"/>
      <c r="E36" s="107"/>
      <c r="F36" s="107"/>
      <c r="G36" s="107"/>
      <c r="H36" s="107"/>
      <c r="I36" s="108"/>
    </row>
    <row r="37" spans="1:11" s="96" customFormat="1" ht="15.75" thickBot="1" x14ac:dyDescent="0.3">
      <c r="B37" s="109">
        <v>18</v>
      </c>
      <c r="C37" s="110"/>
      <c r="D37" s="110"/>
      <c r="E37" s="110"/>
      <c r="F37" s="110"/>
      <c r="G37" s="110"/>
      <c r="H37" s="110"/>
      <c r="I37" s="111"/>
    </row>
    <row r="38" spans="1:11" s="96" customFormat="1" ht="3.75" customHeight="1" x14ac:dyDescent="0.25">
      <c r="A38" s="112"/>
      <c r="B38" s="100"/>
      <c r="C38" s="100"/>
      <c r="D38" s="100"/>
      <c r="E38" s="100"/>
      <c r="F38" s="100"/>
      <c r="G38" s="100"/>
      <c r="H38" s="100"/>
      <c r="I38" s="100"/>
      <c r="J38" s="112"/>
    </row>
    <row r="39" spans="1:11" ht="18" customHeight="1" thickBot="1" x14ac:dyDescent="0.3">
      <c r="B39" s="374" t="s">
        <v>144</v>
      </c>
      <c r="C39" s="375"/>
      <c r="D39" s="375"/>
      <c r="E39" s="375"/>
      <c r="F39" s="375"/>
      <c r="G39" s="375"/>
      <c r="H39" s="375"/>
      <c r="I39" s="376"/>
      <c r="K39" s="83" t="s">
        <v>50</v>
      </c>
    </row>
    <row r="40" spans="1:11" x14ac:dyDescent="0.25">
      <c r="B40" s="372" t="s">
        <v>145</v>
      </c>
      <c r="C40" s="372" t="s">
        <v>153</v>
      </c>
      <c r="D40" s="361" t="s">
        <v>154</v>
      </c>
      <c r="E40" s="361" t="s">
        <v>148</v>
      </c>
      <c r="F40" s="361" t="s">
        <v>149</v>
      </c>
      <c r="G40" s="372" t="s">
        <v>150</v>
      </c>
      <c r="H40" s="361" t="s">
        <v>151</v>
      </c>
      <c r="I40" s="372" t="s">
        <v>152</v>
      </c>
    </row>
    <row r="41" spans="1:11" ht="15.75" thickBot="1" x14ac:dyDescent="0.3">
      <c r="B41" s="373"/>
      <c r="C41" s="373"/>
      <c r="D41" s="362"/>
      <c r="E41" s="362"/>
      <c r="F41" s="362"/>
      <c r="G41" s="373"/>
      <c r="H41" s="362"/>
      <c r="I41" s="373"/>
    </row>
    <row r="42" spans="1:11" s="96" customFormat="1" x14ac:dyDescent="0.25">
      <c r="B42" s="106">
        <v>19</v>
      </c>
      <c r="C42" s="103"/>
      <c r="D42" s="113"/>
      <c r="E42" s="113"/>
      <c r="F42" s="113"/>
      <c r="G42" s="113"/>
      <c r="H42" s="113"/>
      <c r="I42" s="114"/>
    </row>
    <row r="43" spans="1:11" s="96" customFormat="1" x14ac:dyDescent="0.25">
      <c r="B43" s="106">
        <v>20</v>
      </c>
      <c r="C43" s="107"/>
      <c r="D43" s="115"/>
      <c r="E43" s="115"/>
      <c r="F43" s="116"/>
      <c r="G43" s="116"/>
      <c r="H43" s="116"/>
      <c r="I43" s="117"/>
    </row>
    <row r="44" spans="1:11" s="96" customFormat="1" x14ac:dyDescent="0.25">
      <c r="B44" s="106">
        <v>21</v>
      </c>
      <c r="C44" s="107"/>
      <c r="D44" s="115"/>
      <c r="E44" s="115"/>
      <c r="F44" s="116"/>
      <c r="G44" s="116"/>
      <c r="H44" s="116"/>
      <c r="I44" s="117"/>
    </row>
    <row r="45" spans="1:11" s="96" customFormat="1" x14ac:dyDescent="0.25">
      <c r="B45" s="106">
        <v>22</v>
      </c>
      <c r="C45" s="107"/>
      <c r="D45" s="115"/>
      <c r="E45" s="115"/>
      <c r="F45" s="116"/>
      <c r="G45" s="116"/>
      <c r="H45" s="116"/>
      <c r="I45" s="117"/>
    </row>
    <row r="46" spans="1:11" s="96" customFormat="1" x14ac:dyDescent="0.25">
      <c r="B46" s="106">
        <v>23</v>
      </c>
      <c r="C46" s="107"/>
      <c r="D46" s="115"/>
      <c r="E46" s="115"/>
      <c r="F46" s="116"/>
      <c r="G46" s="116"/>
      <c r="H46" s="116"/>
      <c r="I46" s="117"/>
    </row>
    <row r="47" spans="1:11" s="96" customFormat="1" x14ac:dyDescent="0.25">
      <c r="B47" s="106">
        <v>24</v>
      </c>
      <c r="C47" s="107"/>
      <c r="D47" s="115"/>
      <c r="E47" s="115"/>
      <c r="F47" s="116"/>
      <c r="G47" s="116"/>
      <c r="H47" s="116"/>
      <c r="I47" s="117"/>
    </row>
    <row r="48" spans="1:11" s="96" customFormat="1" x14ac:dyDescent="0.25">
      <c r="B48" s="106">
        <v>25</v>
      </c>
      <c r="C48" s="107"/>
      <c r="D48" s="115"/>
      <c r="E48" s="115"/>
      <c r="F48" s="116"/>
      <c r="G48" s="116"/>
      <c r="H48" s="116"/>
      <c r="I48" s="117"/>
    </row>
    <row r="49" spans="2:12" s="96" customFormat="1" x14ac:dyDescent="0.25">
      <c r="B49" s="106">
        <v>26</v>
      </c>
      <c r="C49" s="107"/>
      <c r="D49" s="115"/>
      <c r="E49" s="115"/>
      <c r="F49" s="116"/>
      <c r="G49" s="116"/>
      <c r="H49" s="116"/>
      <c r="I49" s="117"/>
    </row>
    <row r="50" spans="2:12" s="96" customFormat="1" x14ac:dyDescent="0.25">
      <c r="B50" s="106">
        <v>27</v>
      </c>
      <c r="C50" s="107"/>
      <c r="D50" s="115"/>
      <c r="E50" s="115"/>
      <c r="F50" s="116"/>
      <c r="G50" s="116"/>
      <c r="H50" s="116"/>
      <c r="I50" s="117"/>
    </row>
    <row r="51" spans="2:12" s="96" customFormat="1" x14ac:dyDescent="0.25">
      <c r="B51" s="106">
        <v>28</v>
      </c>
      <c r="C51" s="107"/>
      <c r="D51" s="115"/>
      <c r="E51" s="115"/>
      <c r="F51" s="116"/>
      <c r="G51" s="116"/>
      <c r="H51" s="116"/>
      <c r="I51" s="117"/>
    </row>
    <row r="52" spans="2:12" s="96" customFormat="1" x14ac:dyDescent="0.25">
      <c r="B52" s="106">
        <v>29</v>
      </c>
      <c r="C52" s="107"/>
      <c r="D52" s="115"/>
      <c r="E52" s="115"/>
      <c r="F52" s="116"/>
      <c r="G52" s="116" t="s">
        <v>50</v>
      </c>
      <c r="H52" s="116"/>
      <c r="I52" s="117"/>
    </row>
    <row r="53" spans="2:12" s="96" customFormat="1" x14ac:dyDescent="0.25">
      <c r="B53" s="106">
        <v>30</v>
      </c>
      <c r="C53" s="107"/>
      <c r="D53" s="115"/>
      <c r="E53" s="115"/>
      <c r="F53" s="116"/>
      <c r="G53" s="116"/>
      <c r="H53" s="118"/>
      <c r="I53" s="117"/>
    </row>
    <row r="54" spans="2:12" s="96" customFormat="1" x14ac:dyDescent="0.25">
      <c r="B54" s="119">
        <v>31</v>
      </c>
      <c r="C54" s="107"/>
      <c r="D54" s="115"/>
      <c r="E54" s="115"/>
      <c r="F54" s="116"/>
      <c r="G54" s="116"/>
      <c r="H54" s="116"/>
      <c r="I54" s="117"/>
      <c r="L54" s="96" t="s">
        <v>50</v>
      </c>
    </row>
    <row r="55" spans="2:12" s="96" customFormat="1" ht="15.75" thickBot="1" x14ac:dyDescent="0.3">
      <c r="B55" s="106">
        <v>32</v>
      </c>
      <c r="C55" s="107"/>
      <c r="D55" s="115"/>
      <c r="E55" s="115"/>
      <c r="F55" s="116"/>
      <c r="G55" s="116"/>
      <c r="H55" s="116"/>
      <c r="I55" s="117"/>
    </row>
    <row r="56" spans="2:12" s="96" customFormat="1" ht="15.75" thickBot="1" x14ac:dyDescent="0.3">
      <c r="B56" s="367" t="s">
        <v>143</v>
      </c>
      <c r="C56" s="368"/>
      <c r="D56" s="368"/>
      <c r="E56" s="368"/>
      <c r="F56" s="368"/>
      <c r="G56" s="368"/>
      <c r="H56" s="369"/>
      <c r="I56" s="120">
        <f>SUM(I41:I55)</f>
        <v>0</v>
      </c>
    </row>
    <row r="57" spans="2:12" ht="16.5" thickBot="1" x14ac:dyDescent="0.3">
      <c r="B57" s="377" t="s">
        <v>155</v>
      </c>
      <c r="C57" s="378"/>
      <c r="D57" s="378"/>
      <c r="E57" s="378"/>
      <c r="F57" s="378"/>
      <c r="G57" s="378"/>
      <c r="H57" s="379">
        <f>SUM(I42:I55)</f>
        <v>0</v>
      </c>
      <c r="I57" s="380"/>
    </row>
    <row r="58" spans="2:12" s="121" customFormat="1" ht="10.5" customHeight="1" thickBot="1" x14ac:dyDescent="0.3">
      <c r="B58" s="122"/>
      <c r="C58" s="122"/>
      <c r="D58" s="122"/>
      <c r="E58" s="122"/>
      <c r="F58" s="122"/>
      <c r="G58" s="122"/>
      <c r="H58" s="122"/>
    </row>
    <row r="59" spans="2:12" ht="16.5" thickBot="1" x14ac:dyDescent="0.3">
      <c r="B59" s="381" t="s">
        <v>156</v>
      </c>
      <c r="C59" s="382"/>
      <c r="D59" s="382"/>
      <c r="E59" s="382"/>
      <c r="F59" s="382"/>
      <c r="G59" s="382"/>
      <c r="H59" s="382"/>
      <c r="I59" s="383"/>
    </row>
    <row r="60" spans="2:12" s="123" customFormat="1" ht="15" customHeight="1" x14ac:dyDescent="0.25">
      <c r="B60" s="384"/>
      <c r="C60" s="385"/>
      <c r="D60" s="385"/>
      <c r="E60" s="385"/>
      <c r="F60" s="385"/>
      <c r="G60" s="385"/>
      <c r="H60" s="385"/>
      <c r="I60" s="386"/>
    </row>
    <row r="61" spans="2:12" ht="41.25" customHeight="1" thickBot="1" x14ac:dyDescent="0.3">
      <c r="B61" s="387"/>
      <c r="C61" s="388"/>
      <c r="D61" s="388"/>
      <c r="E61" s="388"/>
      <c r="F61" s="388"/>
      <c r="G61" s="388"/>
      <c r="H61" s="388"/>
      <c r="I61" s="389"/>
    </row>
    <row r="62" spans="2:12" ht="15.75" x14ac:dyDescent="0.25">
      <c r="B62" s="390" t="s">
        <v>157</v>
      </c>
      <c r="C62" s="391"/>
      <c r="D62" s="391"/>
      <c r="E62" s="124"/>
      <c r="F62" s="390" t="s">
        <v>158</v>
      </c>
      <c r="G62" s="391"/>
      <c r="H62" s="391"/>
      <c r="I62" s="125"/>
    </row>
    <row r="63" spans="2:12" ht="9.75" customHeight="1" x14ac:dyDescent="0.25">
      <c r="B63" s="126"/>
      <c r="C63" s="127"/>
      <c r="D63" s="127"/>
      <c r="E63" s="128"/>
      <c r="F63" s="127"/>
      <c r="G63" s="127"/>
      <c r="H63" s="127"/>
      <c r="I63" s="125"/>
    </row>
    <row r="64" spans="2:12" x14ac:dyDescent="0.25">
      <c r="B64" s="129" t="s">
        <v>159</v>
      </c>
      <c r="C64" s="130"/>
      <c r="D64" s="127"/>
      <c r="E64" s="127"/>
      <c r="F64" s="129" t="s">
        <v>159</v>
      </c>
      <c r="G64" s="127"/>
      <c r="H64" s="127"/>
      <c r="I64" s="125"/>
      <c r="J64" s="131"/>
    </row>
    <row r="65" spans="2:9" x14ac:dyDescent="0.25">
      <c r="B65" s="132" t="s">
        <v>160</v>
      </c>
      <c r="C65" s="133"/>
      <c r="D65" s="134"/>
      <c r="E65" s="134"/>
      <c r="F65" s="132" t="s">
        <v>160</v>
      </c>
      <c r="G65" s="392"/>
      <c r="H65" s="392"/>
      <c r="I65" s="125"/>
    </row>
    <row r="66" spans="2:9" x14ac:dyDescent="0.25">
      <c r="B66" s="132" t="s">
        <v>161</v>
      </c>
      <c r="C66" s="133"/>
      <c r="D66" s="134"/>
      <c r="E66" s="134"/>
      <c r="F66" s="132" t="s">
        <v>161</v>
      </c>
      <c r="G66" s="392"/>
      <c r="H66" s="392"/>
      <c r="I66" s="125" t="s">
        <v>50</v>
      </c>
    </row>
    <row r="67" spans="2:9" x14ac:dyDescent="0.25">
      <c r="B67" s="132" t="s">
        <v>162</v>
      </c>
      <c r="C67" s="133"/>
      <c r="D67" s="135" t="s">
        <v>51</v>
      </c>
      <c r="E67" s="136"/>
      <c r="F67" s="132" t="s">
        <v>162</v>
      </c>
      <c r="G67" s="134"/>
      <c r="H67" s="137" t="s">
        <v>51</v>
      </c>
      <c r="I67" s="125"/>
    </row>
    <row r="68" spans="2:9" ht="15.75" thickBot="1" x14ac:dyDescent="0.3">
      <c r="B68" s="138" t="s">
        <v>37</v>
      </c>
      <c r="C68" s="139"/>
      <c r="D68" s="140"/>
      <c r="E68" s="141"/>
      <c r="F68" s="139" t="s">
        <v>37</v>
      </c>
      <c r="G68" s="393"/>
      <c r="H68" s="393"/>
      <c r="I68" s="125" t="s">
        <v>50</v>
      </c>
    </row>
    <row r="69" spans="2:9" ht="15.75" x14ac:dyDescent="0.25">
      <c r="B69" s="394" t="s">
        <v>163</v>
      </c>
      <c r="C69" s="395"/>
      <c r="D69" s="395"/>
      <c r="E69" s="396"/>
      <c r="F69" s="394" t="s">
        <v>164</v>
      </c>
      <c r="G69" s="395"/>
      <c r="H69" s="395"/>
      <c r="I69" s="125"/>
    </row>
    <row r="70" spans="2:9" ht="8.25" customHeight="1" x14ac:dyDescent="0.25">
      <c r="B70" s="126"/>
      <c r="C70" s="127"/>
      <c r="D70" s="127"/>
      <c r="E70" s="128"/>
      <c r="F70" s="127"/>
      <c r="G70" s="127"/>
      <c r="H70" s="127"/>
      <c r="I70" s="125"/>
    </row>
    <row r="71" spans="2:9" x14ac:dyDescent="0.25">
      <c r="B71" s="129" t="s">
        <v>159</v>
      </c>
      <c r="C71" s="130"/>
      <c r="D71" s="127"/>
      <c r="E71" s="127"/>
      <c r="F71" s="129" t="s">
        <v>159</v>
      </c>
      <c r="G71" s="127"/>
      <c r="H71" s="127"/>
      <c r="I71" s="125"/>
    </row>
    <row r="72" spans="2:9" x14ac:dyDescent="0.25">
      <c r="B72" s="132" t="s">
        <v>160</v>
      </c>
      <c r="C72" s="133"/>
      <c r="D72" s="134"/>
      <c r="E72" s="134"/>
      <c r="F72" s="132" t="s">
        <v>160</v>
      </c>
      <c r="G72" s="392"/>
      <c r="H72" s="392"/>
      <c r="I72" s="125"/>
    </row>
    <row r="73" spans="2:9" x14ac:dyDescent="0.25">
      <c r="B73" s="132" t="s">
        <v>161</v>
      </c>
      <c r="C73" s="133"/>
      <c r="D73" s="134"/>
      <c r="E73" s="134"/>
      <c r="F73" s="132" t="s">
        <v>161</v>
      </c>
      <c r="G73" s="392"/>
      <c r="H73" s="392"/>
      <c r="I73" s="125"/>
    </row>
    <row r="74" spans="2:9" x14ac:dyDescent="0.25">
      <c r="B74" s="132" t="s">
        <v>162</v>
      </c>
      <c r="C74" s="133"/>
      <c r="D74" s="135" t="s">
        <v>51</v>
      </c>
      <c r="E74" s="136"/>
      <c r="F74" s="132" t="s">
        <v>162</v>
      </c>
      <c r="G74" s="134"/>
      <c r="H74" s="137" t="s">
        <v>51</v>
      </c>
      <c r="I74" s="125"/>
    </row>
    <row r="75" spans="2:9" ht="15.75" thickBot="1" x14ac:dyDescent="0.3">
      <c r="B75" s="138" t="s">
        <v>37</v>
      </c>
      <c r="C75" s="139"/>
      <c r="D75" s="140"/>
      <c r="E75" s="141"/>
      <c r="F75" s="139" t="s">
        <v>37</v>
      </c>
      <c r="G75" s="393"/>
      <c r="H75" s="393"/>
      <c r="I75" s="142"/>
    </row>
    <row r="76" spans="2:9" x14ac:dyDescent="0.25">
      <c r="B76" s="143"/>
      <c r="C76" s="143"/>
      <c r="D76" s="143"/>
      <c r="E76" s="143"/>
      <c r="F76" s="143"/>
      <c r="G76" s="143"/>
      <c r="H76" s="143"/>
    </row>
    <row r="77" spans="2:9" x14ac:dyDescent="0.25">
      <c r="B77" s="143"/>
      <c r="C77" s="143"/>
      <c r="D77" s="143"/>
      <c r="E77" s="143"/>
      <c r="F77" s="143"/>
      <c r="G77" s="143"/>
      <c r="H77" s="143"/>
    </row>
    <row r="78" spans="2:9" x14ac:dyDescent="0.25">
      <c r="B78" s="131"/>
      <c r="C78" s="131"/>
      <c r="D78" s="131"/>
      <c r="E78" s="131"/>
      <c r="F78" s="131"/>
      <c r="G78" s="131"/>
      <c r="H78" s="131"/>
    </row>
    <row r="79" spans="2:9" x14ac:dyDescent="0.25">
      <c r="B79" s="131"/>
      <c r="C79" s="131"/>
      <c r="D79" s="131"/>
      <c r="E79" s="131"/>
      <c r="F79" s="131"/>
      <c r="G79" s="131"/>
      <c r="H79" s="131"/>
    </row>
    <row r="80" spans="2:9" x14ac:dyDescent="0.25">
      <c r="B80" s="131"/>
      <c r="C80" s="131"/>
      <c r="D80" s="131"/>
      <c r="E80" s="131"/>
      <c r="F80" s="131"/>
      <c r="G80" s="131"/>
      <c r="H80" s="131"/>
    </row>
    <row r="81" spans="2:8" x14ac:dyDescent="0.25">
      <c r="B81" s="131"/>
      <c r="C81" s="131"/>
      <c r="D81" s="131"/>
      <c r="E81" s="131"/>
      <c r="F81" s="131"/>
      <c r="G81" s="131"/>
      <c r="H81" s="131"/>
    </row>
    <row r="82" spans="2:8" x14ac:dyDescent="0.25">
      <c r="B82" s="131"/>
      <c r="C82" s="131"/>
      <c r="D82" s="131"/>
      <c r="E82" s="131"/>
      <c r="F82" s="131"/>
      <c r="G82" s="131"/>
      <c r="H82" s="131"/>
    </row>
    <row r="83" spans="2:8" x14ac:dyDescent="0.25">
      <c r="B83" s="131"/>
      <c r="C83" s="131"/>
      <c r="D83" s="131"/>
      <c r="E83" s="131"/>
      <c r="F83" s="131"/>
      <c r="G83" s="131"/>
      <c r="H83" s="131"/>
    </row>
    <row r="84" spans="2:8" x14ac:dyDescent="0.25">
      <c r="B84" s="131"/>
      <c r="C84" s="131"/>
      <c r="D84" s="131"/>
      <c r="E84" s="131"/>
      <c r="F84" s="131"/>
      <c r="G84" s="131"/>
      <c r="H84" s="131"/>
    </row>
    <row r="85" spans="2:8" x14ac:dyDescent="0.25">
      <c r="B85" s="131"/>
      <c r="C85" s="131"/>
      <c r="D85" s="131"/>
      <c r="E85" s="131"/>
      <c r="F85" s="131"/>
      <c r="G85" s="131"/>
      <c r="H85" s="131"/>
    </row>
    <row r="86" spans="2:8" x14ac:dyDescent="0.25">
      <c r="B86" s="131"/>
      <c r="C86" s="131"/>
      <c r="D86" s="131"/>
      <c r="E86" s="131"/>
      <c r="F86" s="131"/>
      <c r="G86" s="131"/>
      <c r="H86" s="131"/>
    </row>
    <row r="87" spans="2:8" x14ac:dyDescent="0.25">
      <c r="B87" s="131"/>
      <c r="C87" s="131"/>
      <c r="D87" s="131"/>
      <c r="E87" s="131"/>
      <c r="F87" s="131"/>
      <c r="G87" s="131"/>
      <c r="H87" s="131"/>
    </row>
    <row r="88" spans="2:8" x14ac:dyDescent="0.25">
      <c r="B88" s="131"/>
      <c r="C88" s="131"/>
      <c r="D88" s="131"/>
      <c r="E88" s="131"/>
      <c r="F88" s="131"/>
      <c r="G88" s="131"/>
      <c r="H88" s="131"/>
    </row>
    <row r="89" spans="2:8" x14ac:dyDescent="0.25">
      <c r="B89" s="131"/>
      <c r="C89" s="131"/>
      <c r="D89" s="131"/>
      <c r="E89" s="131"/>
      <c r="F89" s="131"/>
      <c r="G89" s="131"/>
      <c r="H89" s="131"/>
    </row>
    <row r="90" spans="2:8" x14ac:dyDescent="0.25">
      <c r="B90" s="131"/>
      <c r="C90" s="131"/>
      <c r="D90" s="131"/>
      <c r="E90" s="131"/>
      <c r="F90" s="131"/>
      <c r="G90" s="131"/>
      <c r="H90" s="131"/>
    </row>
    <row r="91" spans="2:8" x14ac:dyDescent="0.25">
      <c r="B91" s="131"/>
      <c r="C91" s="131"/>
      <c r="D91" s="131"/>
      <c r="E91" s="131"/>
      <c r="F91" s="131"/>
      <c r="G91" s="131"/>
      <c r="H91" s="131"/>
    </row>
    <row r="92" spans="2:8" x14ac:dyDescent="0.25">
      <c r="B92" s="131"/>
      <c r="C92" s="131"/>
      <c r="D92" s="131"/>
      <c r="E92" s="131"/>
      <c r="F92" s="131"/>
      <c r="G92" s="131"/>
      <c r="H92" s="131"/>
    </row>
    <row r="93" spans="2:8" x14ac:dyDescent="0.25">
      <c r="B93" s="131"/>
      <c r="C93" s="131"/>
      <c r="D93" s="131"/>
      <c r="E93" s="131"/>
      <c r="F93" s="131"/>
      <c r="G93" s="131"/>
      <c r="H93" s="131"/>
    </row>
    <row r="94" spans="2:8" x14ac:dyDescent="0.25">
      <c r="B94" s="131"/>
      <c r="C94" s="131"/>
      <c r="D94" s="131"/>
      <c r="E94" s="131"/>
      <c r="F94" s="131"/>
      <c r="G94" s="131"/>
      <c r="H94" s="131"/>
    </row>
    <row r="95" spans="2:8" x14ac:dyDescent="0.25">
      <c r="B95" s="131"/>
      <c r="C95" s="131"/>
      <c r="D95" s="131"/>
      <c r="E95" s="131"/>
      <c r="F95" s="131"/>
      <c r="G95" s="131"/>
      <c r="H95" s="131"/>
    </row>
    <row r="96" spans="2:8" x14ac:dyDescent="0.25">
      <c r="B96" s="131"/>
      <c r="C96" s="131"/>
      <c r="D96" s="131"/>
      <c r="E96" s="131"/>
      <c r="F96" s="131"/>
      <c r="G96" s="131"/>
      <c r="H96" s="131"/>
    </row>
    <row r="97" spans="2:8" x14ac:dyDescent="0.25">
      <c r="B97" s="131"/>
      <c r="C97" s="131"/>
      <c r="D97" s="131"/>
      <c r="E97" s="131"/>
      <c r="F97" s="131"/>
      <c r="G97" s="131"/>
      <c r="H97" s="131"/>
    </row>
    <row r="98" spans="2:8" x14ac:dyDescent="0.25">
      <c r="B98" s="131"/>
      <c r="C98" s="131"/>
      <c r="D98" s="131"/>
      <c r="E98" s="131"/>
      <c r="F98" s="131"/>
      <c r="G98" s="131"/>
      <c r="H98" s="131"/>
    </row>
    <row r="99" spans="2:8" x14ac:dyDescent="0.25">
      <c r="B99" s="131"/>
      <c r="C99" s="131"/>
      <c r="D99" s="131"/>
      <c r="E99" s="131"/>
      <c r="F99" s="131"/>
      <c r="G99" s="131"/>
      <c r="H99" s="131"/>
    </row>
    <row r="100" spans="2:8" x14ac:dyDescent="0.25">
      <c r="B100" s="131"/>
      <c r="C100" s="131"/>
      <c r="D100" s="131"/>
      <c r="E100" s="131"/>
      <c r="F100" s="131"/>
      <c r="G100" s="131"/>
      <c r="H100" s="131"/>
    </row>
    <row r="101" spans="2:8" x14ac:dyDescent="0.25">
      <c r="B101" s="131"/>
      <c r="C101" s="131"/>
      <c r="D101" s="131"/>
      <c r="E101" s="131"/>
      <c r="F101" s="131"/>
      <c r="G101" s="131"/>
      <c r="H101" s="131"/>
    </row>
    <row r="102" spans="2:8" x14ac:dyDescent="0.25">
      <c r="B102" s="131"/>
      <c r="C102" s="131"/>
      <c r="D102" s="131"/>
      <c r="E102" s="131"/>
      <c r="F102" s="131"/>
      <c r="G102" s="131"/>
      <c r="H102" s="131"/>
    </row>
    <row r="103" spans="2:8" x14ac:dyDescent="0.25">
      <c r="B103" s="131"/>
      <c r="C103" s="131"/>
      <c r="D103" s="131"/>
      <c r="E103" s="131"/>
      <c r="F103" s="131"/>
      <c r="G103" s="131"/>
      <c r="H103" s="131"/>
    </row>
    <row r="104" spans="2:8" x14ac:dyDescent="0.25">
      <c r="B104" s="131"/>
      <c r="C104" s="131"/>
      <c r="D104" s="131"/>
      <c r="E104" s="131"/>
      <c r="F104" s="131"/>
      <c r="G104" s="131"/>
      <c r="H104" s="131"/>
    </row>
    <row r="105" spans="2:8" x14ac:dyDescent="0.25">
      <c r="B105" s="131"/>
      <c r="C105" s="131"/>
      <c r="D105" s="131"/>
      <c r="E105" s="131"/>
      <c r="F105" s="131"/>
      <c r="G105" s="131"/>
      <c r="H105" s="131"/>
    </row>
    <row r="106" spans="2:8" x14ac:dyDescent="0.25">
      <c r="B106" s="131"/>
      <c r="C106" s="131"/>
      <c r="D106" s="131"/>
      <c r="E106" s="131"/>
      <c r="F106" s="131"/>
      <c r="G106" s="131"/>
      <c r="H106" s="131"/>
    </row>
    <row r="107" spans="2:8" x14ac:dyDescent="0.25">
      <c r="B107" s="131"/>
      <c r="C107" s="131"/>
      <c r="D107" s="131"/>
      <c r="E107" s="131"/>
      <c r="F107" s="131"/>
      <c r="G107" s="131"/>
      <c r="H107" s="131"/>
    </row>
    <row r="108" spans="2:8" x14ac:dyDescent="0.25">
      <c r="B108" s="131"/>
      <c r="C108" s="131"/>
      <c r="D108" s="131"/>
      <c r="E108" s="131"/>
      <c r="F108" s="131"/>
      <c r="G108" s="131"/>
      <c r="H108" s="131"/>
    </row>
    <row r="109" spans="2:8" x14ac:dyDescent="0.25">
      <c r="B109" s="131"/>
      <c r="C109" s="131"/>
      <c r="D109" s="131"/>
      <c r="E109" s="131"/>
      <c r="F109" s="131"/>
      <c r="G109" s="131"/>
      <c r="H109" s="131"/>
    </row>
    <row r="110" spans="2:8" x14ac:dyDescent="0.25">
      <c r="B110" s="131"/>
      <c r="C110" s="131"/>
      <c r="D110" s="131"/>
      <c r="E110" s="131"/>
      <c r="F110" s="131"/>
      <c r="G110" s="131"/>
      <c r="H110" s="131"/>
    </row>
    <row r="111" spans="2:8" x14ac:dyDescent="0.25">
      <c r="B111" s="131"/>
      <c r="C111" s="131"/>
      <c r="D111" s="131"/>
      <c r="E111" s="131"/>
      <c r="F111" s="131"/>
      <c r="G111" s="131"/>
      <c r="H111" s="131"/>
    </row>
    <row r="112" spans="2:8" x14ac:dyDescent="0.25">
      <c r="B112" s="131"/>
      <c r="C112" s="131"/>
      <c r="D112" s="131"/>
      <c r="E112" s="131"/>
      <c r="F112" s="131"/>
      <c r="G112" s="131"/>
      <c r="H112" s="131"/>
    </row>
    <row r="113" spans="2:8" x14ac:dyDescent="0.25">
      <c r="B113" s="131"/>
      <c r="C113" s="131"/>
      <c r="D113" s="131"/>
      <c r="E113" s="131"/>
      <c r="F113" s="131"/>
      <c r="G113" s="131"/>
      <c r="H113" s="131"/>
    </row>
    <row r="114" spans="2:8" x14ac:dyDescent="0.25">
      <c r="B114" s="131"/>
      <c r="C114" s="131"/>
      <c r="D114" s="131"/>
      <c r="E114" s="131"/>
      <c r="F114" s="131"/>
      <c r="G114" s="131"/>
      <c r="H114" s="131"/>
    </row>
    <row r="115" spans="2:8" x14ac:dyDescent="0.25">
      <c r="B115" s="131"/>
      <c r="C115" s="131"/>
      <c r="D115" s="131"/>
      <c r="E115" s="131"/>
      <c r="F115" s="131"/>
      <c r="G115" s="131"/>
      <c r="H115" s="131"/>
    </row>
    <row r="116" spans="2:8" x14ac:dyDescent="0.25">
      <c r="B116" s="131"/>
      <c r="C116" s="131"/>
      <c r="D116" s="131"/>
      <c r="E116" s="131"/>
      <c r="F116" s="131"/>
      <c r="G116" s="131"/>
      <c r="H116" s="131"/>
    </row>
    <row r="117" spans="2:8" x14ac:dyDescent="0.25">
      <c r="B117" s="131"/>
      <c r="C117" s="131"/>
      <c r="D117" s="131"/>
      <c r="E117" s="131"/>
      <c r="F117" s="131"/>
      <c r="G117" s="131"/>
      <c r="H117" s="131"/>
    </row>
    <row r="118" spans="2:8" x14ac:dyDescent="0.25">
      <c r="B118" s="131"/>
      <c r="C118" s="131"/>
      <c r="D118" s="131"/>
      <c r="E118" s="131"/>
      <c r="F118" s="131"/>
      <c r="G118" s="131"/>
      <c r="H118" s="131"/>
    </row>
    <row r="119" spans="2:8" x14ac:dyDescent="0.25">
      <c r="B119" s="131"/>
      <c r="C119" s="131"/>
      <c r="D119" s="131"/>
      <c r="E119" s="131"/>
      <c r="F119" s="131"/>
      <c r="G119" s="131"/>
      <c r="H119" s="131"/>
    </row>
    <row r="120" spans="2:8" x14ac:dyDescent="0.25">
      <c r="B120" s="131"/>
      <c r="C120" s="131"/>
      <c r="D120" s="131"/>
      <c r="E120" s="131"/>
      <c r="F120" s="131"/>
      <c r="G120" s="131"/>
      <c r="H120" s="131"/>
    </row>
    <row r="121" spans="2:8" x14ac:dyDescent="0.25">
      <c r="B121" s="131"/>
      <c r="C121" s="131"/>
      <c r="D121" s="131"/>
      <c r="E121" s="131"/>
      <c r="F121" s="131"/>
      <c r="G121" s="131"/>
      <c r="H121" s="131"/>
    </row>
    <row r="122" spans="2:8" x14ac:dyDescent="0.25">
      <c r="B122" s="131"/>
      <c r="C122" s="131"/>
      <c r="D122" s="131"/>
      <c r="E122" s="131"/>
      <c r="F122" s="131"/>
      <c r="G122" s="131"/>
      <c r="H122" s="131"/>
    </row>
    <row r="123" spans="2:8" x14ac:dyDescent="0.25">
      <c r="B123" s="131"/>
      <c r="C123" s="131"/>
      <c r="D123" s="131"/>
      <c r="E123" s="131"/>
      <c r="F123" s="131"/>
      <c r="G123" s="131"/>
      <c r="H123" s="131"/>
    </row>
    <row r="124" spans="2:8" x14ac:dyDescent="0.25">
      <c r="B124" s="131"/>
      <c r="C124" s="131"/>
      <c r="D124" s="131"/>
      <c r="E124" s="131"/>
      <c r="F124" s="131"/>
      <c r="G124" s="131"/>
      <c r="H124" s="131"/>
    </row>
    <row r="125" spans="2:8" x14ac:dyDescent="0.25">
      <c r="B125" s="131"/>
      <c r="C125" s="131"/>
      <c r="D125" s="131"/>
      <c r="E125" s="131"/>
      <c r="F125" s="131"/>
      <c r="G125" s="131"/>
      <c r="H125" s="131"/>
    </row>
    <row r="126" spans="2:8" x14ac:dyDescent="0.25">
      <c r="B126" s="131"/>
      <c r="C126" s="131"/>
      <c r="D126" s="131"/>
      <c r="E126" s="131"/>
      <c r="F126" s="131"/>
      <c r="G126" s="131"/>
      <c r="H126" s="131"/>
    </row>
    <row r="127" spans="2:8" x14ac:dyDescent="0.25">
      <c r="B127" s="131"/>
      <c r="C127" s="131"/>
      <c r="D127" s="131"/>
      <c r="E127" s="131"/>
      <c r="F127" s="131"/>
      <c r="G127" s="131"/>
      <c r="H127" s="131"/>
    </row>
    <row r="128" spans="2:8" x14ac:dyDescent="0.25">
      <c r="B128" s="131"/>
      <c r="C128" s="131"/>
      <c r="D128" s="131"/>
      <c r="E128" s="131"/>
      <c r="F128" s="131"/>
      <c r="G128" s="131"/>
      <c r="H128" s="131"/>
    </row>
    <row r="129" spans="2:8" x14ac:dyDescent="0.25">
      <c r="B129" s="131"/>
      <c r="C129" s="131"/>
      <c r="D129" s="131"/>
      <c r="E129" s="131"/>
      <c r="F129" s="131"/>
      <c r="G129" s="131"/>
      <c r="H129" s="131"/>
    </row>
    <row r="130" spans="2:8" x14ac:dyDescent="0.25">
      <c r="B130" s="131"/>
      <c r="C130" s="131"/>
      <c r="D130" s="131"/>
      <c r="E130" s="131"/>
      <c r="F130" s="131"/>
      <c r="G130" s="131"/>
      <c r="H130" s="131"/>
    </row>
    <row r="131" spans="2:8" x14ac:dyDescent="0.25">
      <c r="B131" s="131"/>
      <c r="C131" s="131"/>
      <c r="D131" s="131"/>
      <c r="E131" s="131"/>
      <c r="F131" s="131"/>
      <c r="G131" s="131"/>
      <c r="H131" s="131"/>
    </row>
    <row r="132" spans="2:8" x14ac:dyDescent="0.25">
      <c r="B132" s="131"/>
      <c r="C132" s="131"/>
      <c r="D132" s="131"/>
      <c r="E132" s="131"/>
      <c r="F132" s="131"/>
      <c r="G132" s="131"/>
      <c r="H132" s="131"/>
    </row>
  </sheetData>
  <mergeCells count="49">
    <mergeCell ref="B62:D62"/>
    <mergeCell ref="F62:H62"/>
    <mergeCell ref="G65:H65"/>
    <mergeCell ref="G66:H66"/>
    <mergeCell ref="G75:H75"/>
    <mergeCell ref="G68:H68"/>
    <mergeCell ref="B69:E69"/>
    <mergeCell ref="F69:H69"/>
    <mergeCell ref="G72:H72"/>
    <mergeCell ref="G73:H73"/>
    <mergeCell ref="B56:H56"/>
    <mergeCell ref="B57:G57"/>
    <mergeCell ref="H57:I57"/>
    <mergeCell ref="B59:I59"/>
    <mergeCell ref="B60:I61"/>
    <mergeCell ref="B39:I39"/>
    <mergeCell ref="B40:B41"/>
    <mergeCell ref="C40:C41"/>
    <mergeCell ref="D40:D41"/>
    <mergeCell ref="E40:E41"/>
    <mergeCell ref="F40:F41"/>
    <mergeCell ref="G40:G41"/>
    <mergeCell ref="H40:H41"/>
    <mergeCell ref="I40:I41"/>
    <mergeCell ref="F18:F19"/>
    <mergeCell ref="B14:F14"/>
    <mergeCell ref="H14:I14"/>
    <mergeCell ref="B15:F15"/>
    <mergeCell ref="H15:I15"/>
    <mergeCell ref="B17:I17"/>
    <mergeCell ref="G18:G19"/>
    <mergeCell ref="H18:H19"/>
    <mergeCell ref="I18:I19"/>
    <mergeCell ref="B18:B19"/>
    <mergeCell ref="C18:C19"/>
    <mergeCell ref="D18:D19"/>
    <mergeCell ref="E18:E19"/>
    <mergeCell ref="B9:C9"/>
    <mergeCell ref="D9:F9"/>
    <mergeCell ref="B11:I11"/>
    <mergeCell ref="B12:F13"/>
    <mergeCell ref="G12:G13"/>
    <mergeCell ref="H12:I13"/>
    <mergeCell ref="B1:I1"/>
    <mergeCell ref="B2:I2"/>
    <mergeCell ref="B3:I3"/>
    <mergeCell ref="B5:I5"/>
    <mergeCell ref="B7:C7"/>
    <mergeCell ref="D7:I7"/>
  </mergeCells>
  <dataValidations count="1">
    <dataValidation type="list" allowBlank="1" showInputMessage="1" showErrorMessage="1" sqref="C20:C38 C42:C55">
      <formula1>"1.,2.,3.,4.,5.,6.,"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"/>
  <sheetViews>
    <sheetView workbookViewId="0">
      <selection activeCell="J23" sqref="J23"/>
    </sheetView>
  </sheetViews>
  <sheetFormatPr defaultColWidth="34.85546875" defaultRowHeight="15" x14ac:dyDescent="0.25"/>
  <cols>
    <col min="1" max="1" width="35" bestFit="1" customWidth="1"/>
    <col min="2" max="2" width="7.7109375" bestFit="1" customWidth="1"/>
    <col min="3" max="3" width="6" bestFit="1" customWidth="1"/>
    <col min="4" max="4" width="1" customWidth="1"/>
    <col min="5" max="5" width="19.42578125" hidden="1" customWidth="1"/>
    <col min="6" max="6" width="12.140625" hidden="1" customWidth="1"/>
    <col min="7" max="7" width="16.7109375" hidden="1" customWidth="1"/>
    <col min="8" max="8" width="13" bestFit="1" customWidth="1"/>
    <col min="9" max="9" width="27.28515625" bestFit="1" customWidth="1"/>
    <col min="10" max="10" width="35.85546875" bestFit="1" customWidth="1"/>
    <col min="11" max="11" width="4.5703125" bestFit="1" customWidth="1"/>
    <col min="12" max="12" width="23.7109375" bestFit="1" customWidth="1"/>
    <col min="13" max="13" width="29.85546875" bestFit="1" customWidth="1"/>
    <col min="14" max="14" width="9.42578125" bestFit="1" customWidth="1"/>
    <col min="15" max="15" width="27.42578125" bestFit="1" customWidth="1"/>
    <col min="16" max="16" width="14.28515625" bestFit="1" customWidth="1"/>
    <col min="17" max="17" width="36.28515625" bestFit="1" customWidth="1"/>
    <col min="18" max="18" width="6.85546875" bestFit="1" customWidth="1"/>
    <col min="19" max="19" width="27.42578125" bestFit="1" customWidth="1"/>
    <col min="20" max="20" width="7.5703125" bestFit="1" customWidth="1"/>
    <col min="21" max="21" width="3.85546875" bestFit="1" customWidth="1"/>
    <col min="22" max="22" width="12.42578125" bestFit="1" customWidth="1"/>
    <col min="23" max="23" width="27.42578125" bestFit="1" customWidth="1"/>
    <col min="24" max="24" width="9.42578125" bestFit="1" customWidth="1"/>
    <col min="25" max="25" width="4.140625" bestFit="1" customWidth="1"/>
    <col min="26" max="26" width="17.5703125" bestFit="1" customWidth="1"/>
    <col min="27" max="27" width="3.5703125" bestFit="1" customWidth="1"/>
    <col min="28" max="28" width="4.7109375" bestFit="1" customWidth="1"/>
    <col min="29" max="29" width="5.5703125" bestFit="1" customWidth="1"/>
    <col min="30" max="30" width="7" bestFit="1" customWidth="1"/>
    <col min="31" max="31" width="12.42578125" bestFit="1" customWidth="1"/>
    <col min="32" max="32" width="17" bestFit="1" customWidth="1"/>
    <col min="33" max="33" width="11.5703125" bestFit="1" customWidth="1"/>
    <col min="34" max="34" width="7.140625" bestFit="1" customWidth="1"/>
    <col min="35" max="35" width="10.5703125" bestFit="1" customWidth="1"/>
    <col min="36" max="36" width="11" bestFit="1" customWidth="1"/>
    <col min="37" max="37" width="6.28515625" bestFit="1" customWidth="1"/>
    <col min="38" max="38" width="8.85546875" bestFit="1" customWidth="1"/>
    <col min="39" max="39" width="21.5703125" bestFit="1" customWidth="1"/>
    <col min="40" max="40" width="7.5703125" bestFit="1" customWidth="1"/>
    <col min="41" max="41" width="17.140625" bestFit="1" customWidth="1"/>
  </cols>
  <sheetData>
    <row r="1" spans="1:43" s="44" customFormat="1" x14ac:dyDescent="0.25">
      <c r="A1" s="44">
        <v>1</v>
      </c>
      <c r="B1" s="44">
        <v>2</v>
      </c>
      <c r="C1" s="44">
        <v>3</v>
      </c>
      <c r="D1" s="44" t="s">
        <v>81</v>
      </c>
      <c r="E1" s="44" t="s">
        <v>82</v>
      </c>
      <c r="F1" s="44" t="s">
        <v>83</v>
      </c>
      <c r="G1" s="44">
        <v>7</v>
      </c>
      <c r="H1" s="44">
        <v>8</v>
      </c>
      <c r="I1" s="44" t="s">
        <v>84</v>
      </c>
      <c r="J1" s="44" t="s">
        <v>85</v>
      </c>
      <c r="K1" s="44" t="s">
        <v>86</v>
      </c>
      <c r="L1" s="44" t="s">
        <v>87</v>
      </c>
      <c r="M1" s="44" t="s">
        <v>88</v>
      </c>
      <c r="N1" s="44" t="s">
        <v>89</v>
      </c>
      <c r="O1" s="45" t="s">
        <v>90</v>
      </c>
      <c r="P1" s="45" t="s">
        <v>91</v>
      </c>
      <c r="Q1" s="45" t="s">
        <v>92</v>
      </c>
      <c r="R1" s="45" t="s">
        <v>93</v>
      </c>
      <c r="S1" s="45" t="s">
        <v>78</v>
      </c>
      <c r="T1" s="45" t="s">
        <v>94</v>
      </c>
      <c r="U1" s="45" t="s">
        <v>95</v>
      </c>
      <c r="V1" s="45" t="s">
        <v>96</v>
      </c>
      <c r="W1" s="45" t="s">
        <v>97</v>
      </c>
      <c r="X1" s="45" t="s">
        <v>98</v>
      </c>
      <c r="Y1" s="45" t="s">
        <v>99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3" s="25" customFormat="1" ht="114.75" x14ac:dyDescent="0.25">
      <c r="A2" s="21" t="s">
        <v>100</v>
      </c>
      <c r="B2" s="21" t="s">
        <v>101</v>
      </c>
      <c r="C2" s="22" t="s">
        <v>102</v>
      </c>
      <c r="D2" s="22" t="s">
        <v>103</v>
      </c>
      <c r="E2" s="23" t="s">
        <v>104</v>
      </c>
      <c r="F2" s="23" t="s">
        <v>105</v>
      </c>
      <c r="G2" s="24" t="s">
        <v>106</v>
      </c>
      <c r="H2" s="24" t="s">
        <v>107</v>
      </c>
      <c r="I2" s="46" t="s">
        <v>108</v>
      </c>
      <c r="J2" s="148" t="s">
        <v>109</v>
      </c>
      <c r="K2" s="148" t="s">
        <v>110</v>
      </c>
      <c r="L2" s="148" t="s">
        <v>111</v>
      </c>
      <c r="M2" s="148" t="s">
        <v>112</v>
      </c>
      <c r="N2" s="148" t="s">
        <v>61</v>
      </c>
      <c r="O2" s="37" t="s">
        <v>52</v>
      </c>
      <c r="P2" s="38" t="s">
        <v>53</v>
      </c>
      <c r="Q2" s="37" t="s">
        <v>54</v>
      </c>
      <c r="R2" s="37" t="s">
        <v>55</v>
      </c>
      <c r="S2" s="37" t="s">
        <v>56</v>
      </c>
      <c r="T2" s="37" t="s">
        <v>57</v>
      </c>
      <c r="U2" s="37" t="s">
        <v>58</v>
      </c>
      <c r="V2" s="37" t="s">
        <v>59</v>
      </c>
      <c r="W2" s="37" t="s">
        <v>60</v>
      </c>
      <c r="X2" s="37" t="s">
        <v>61</v>
      </c>
      <c r="Y2" s="37" t="s">
        <v>62</v>
      </c>
      <c r="Z2" s="39" t="s">
        <v>63</v>
      </c>
      <c r="AA2" s="37" t="s">
        <v>64</v>
      </c>
      <c r="AB2" s="37" t="s">
        <v>65</v>
      </c>
      <c r="AC2" s="37" t="s">
        <v>66</v>
      </c>
      <c r="AD2" s="37" t="s">
        <v>67</v>
      </c>
      <c r="AE2" s="37" t="s">
        <v>68</v>
      </c>
      <c r="AF2" s="37" t="s">
        <v>69</v>
      </c>
      <c r="AG2" s="37" t="s">
        <v>70</v>
      </c>
      <c r="AH2" s="37" t="s">
        <v>71</v>
      </c>
      <c r="AI2" s="37" t="s">
        <v>72</v>
      </c>
      <c r="AJ2" s="37" t="s">
        <v>73</v>
      </c>
      <c r="AK2" s="37" t="s">
        <v>74</v>
      </c>
      <c r="AL2" s="37" t="s">
        <v>75</v>
      </c>
      <c r="AM2" s="37" t="s">
        <v>76</v>
      </c>
      <c r="AN2" s="34" t="s">
        <v>19</v>
      </c>
      <c r="AO2" s="34" t="s">
        <v>20</v>
      </c>
      <c r="AP2" s="25" t="s">
        <v>299</v>
      </c>
    </row>
    <row r="3" spans="1:43" s="15" customFormat="1" x14ac:dyDescent="0.25">
      <c r="A3" s="47" t="s">
        <v>179</v>
      </c>
      <c r="B3" s="8">
        <v>430010</v>
      </c>
      <c r="C3" s="9"/>
      <c r="D3" s="10"/>
      <c r="E3" s="11"/>
      <c r="F3" s="12"/>
      <c r="G3" s="48"/>
      <c r="H3" s="48">
        <v>30000</v>
      </c>
      <c r="I3" s="49" t="s">
        <v>180</v>
      </c>
      <c r="J3" s="50" t="s">
        <v>290</v>
      </c>
      <c r="K3" s="51" t="s">
        <v>172</v>
      </c>
      <c r="L3" s="52" t="s">
        <v>181</v>
      </c>
      <c r="M3" s="52" t="s">
        <v>182</v>
      </c>
      <c r="N3" s="52" t="s">
        <v>183</v>
      </c>
      <c r="O3" s="40" t="s">
        <v>184</v>
      </c>
      <c r="P3" s="53" t="s">
        <v>1</v>
      </c>
      <c r="Q3" s="144" t="s">
        <v>185</v>
      </c>
      <c r="R3" s="145">
        <v>1274</v>
      </c>
      <c r="S3" s="41" t="s">
        <v>77</v>
      </c>
      <c r="T3" s="41" t="s">
        <v>77</v>
      </c>
      <c r="U3" s="146">
        <v>55</v>
      </c>
      <c r="V3" s="54" t="s">
        <v>186</v>
      </c>
      <c r="W3" s="41" t="s">
        <v>184</v>
      </c>
      <c r="X3" s="147">
        <v>96540000</v>
      </c>
      <c r="Y3" s="13"/>
      <c r="Z3" s="42">
        <v>13845998000177</v>
      </c>
      <c r="AA3" s="42"/>
      <c r="AB3" s="13"/>
      <c r="AC3" s="13"/>
      <c r="AD3" s="13"/>
      <c r="AE3" s="13"/>
      <c r="AF3" s="14"/>
      <c r="AG3" s="13"/>
      <c r="AH3" s="13"/>
      <c r="AI3" s="14" t="s">
        <v>79</v>
      </c>
      <c r="AJ3" s="13"/>
      <c r="AK3" s="13"/>
      <c r="AL3" s="13"/>
      <c r="AM3" s="13"/>
      <c r="AN3" s="55">
        <v>135</v>
      </c>
      <c r="AO3" s="55">
        <v>216.92376070949035</v>
      </c>
      <c r="AP3" s="15">
        <v>12</v>
      </c>
    </row>
    <row r="4" spans="1:43" s="15" customFormat="1" x14ac:dyDescent="0.25">
      <c r="A4" s="47" t="s">
        <v>187</v>
      </c>
      <c r="B4" s="8">
        <v>430130</v>
      </c>
      <c r="C4" s="9"/>
      <c r="D4" s="10"/>
      <c r="E4" s="11"/>
      <c r="F4" s="12"/>
      <c r="G4" s="48"/>
      <c r="H4" s="48">
        <v>30000</v>
      </c>
      <c r="I4" s="49" t="s">
        <v>188</v>
      </c>
      <c r="J4" s="50" t="s">
        <v>291</v>
      </c>
      <c r="K4" s="51" t="s">
        <v>122</v>
      </c>
      <c r="L4" s="52" t="s">
        <v>189</v>
      </c>
      <c r="M4" s="52" t="s">
        <v>190</v>
      </c>
      <c r="N4" s="52" t="s">
        <v>191</v>
      </c>
      <c r="O4" s="40" t="s">
        <v>192</v>
      </c>
      <c r="P4" s="53" t="s">
        <v>1</v>
      </c>
      <c r="Q4" s="144" t="s">
        <v>193</v>
      </c>
      <c r="R4" s="145">
        <v>199</v>
      </c>
      <c r="S4" s="41" t="s">
        <v>80</v>
      </c>
      <c r="T4" s="41" t="s">
        <v>77</v>
      </c>
      <c r="U4" s="146">
        <v>53</v>
      </c>
      <c r="V4" s="54" t="s">
        <v>194</v>
      </c>
      <c r="W4" s="41" t="s">
        <v>192</v>
      </c>
      <c r="X4" s="147">
        <v>96330000</v>
      </c>
      <c r="Y4" s="13"/>
      <c r="Z4" s="42">
        <v>13878761000192</v>
      </c>
      <c r="AA4" s="42"/>
      <c r="AB4" s="13"/>
      <c r="AC4" s="13"/>
      <c r="AD4" s="13"/>
      <c r="AE4" s="13"/>
      <c r="AF4" s="14"/>
      <c r="AG4" s="13"/>
      <c r="AH4" s="13"/>
      <c r="AI4" s="14" t="s">
        <v>79</v>
      </c>
      <c r="AJ4" s="13"/>
      <c r="AK4" s="13"/>
      <c r="AL4" s="13"/>
      <c r="AM4" s="13"/>
      <c r="AN4" s="55">
        <v>160.5</v>
      </c>
      <c r="AO4" s="55">
        <v>256.97165907527017</v>
      </c>
      <c r="AP4" s="15">
        <v>14</v>
      </c>
    </row>
    <row r="5" spans="1:43" s="15" customFormat="1" x14ac:dyDescent="0.25">
      <c r="A5" s="47" t="s">
        <v>316</v>
      </c>
      <c r="B5" s="8">
        <v>430140</v>
      </c>
      <c r="C5" s="9"/>
      <c r="D5" s="10"/>
      <c r="E5" s="11"/>
      <c r="F5" s="12"/>
      <c r="G5" s="48"/>
      <c r="H5" s="48">
        <v>42500</v>
      </c>
      <c r="I5" s="49" t="s">
        <v>322</v>
      </c>
      <c r="J5" s="50" t="s">
        <v>323</v>
      </c>
      <c r="K5" s="51" t="s">
        <v>195</v>
      </c>
      <c r="L5" s="52" t="s">
        <v>324</v>
      </c>
      <c r="M5" s="52" t="s">
        <v>325</v>
      </c>
      <c r="N5" s="52" t="s">
        <v>326</v>
      </c>
      <c r="O5" s="40" t="s">
        <v>327</v>
      </c>
      <c r="P5" s="53" t="s">
        <v>1</v>
      </c>
      <c r="Q5" s="144" t="s">
        <v>328</v>
      </c>
      <c r="R5" s="145">
        <v>1020</v>
      </c>
      <c r="S5" s="41" t="s">
        <v>80</v>
      </c>
      <c r="T5" s="41" t="s">
        <v>77</v>
      </c>
      <c r="U5" s="146">
        <v>51</v>
      </c>
      <c r="V5" s="54" t="s">
        <v>329</v>
      </c>
      <c r="W5" s="41" t="s">
        <v>327</v>
      </c>
      <c r="X5" s="147">
        <v>95995000</v>
      </c>
      <c r="Y5" s="13"/>
      <c r="Z5" s="42">
        <v>14382487000129</v>
      </c>
      <c r="AA5" s="42"/>
      <c r="AB5" s="13"/>
      <c r="AC5" s="13"/>
      <c r="AD5" s="13"/>
      <c r="AE5" s="13"/>
      <c r="AF5" s="14"/>
      <c r="AG5" s="13"/>
      <c r="AH5" s="13"/>
      <c r="AI5" s="14" t="s">
        <v>79</v>
      </c>
      <c r="AJ5" s="13"/>
      <c r="AK5" s="13"/>
      <c r="AL5" s="13"/>
      <c r="AM5" s="13"/>
      <c r="AN5" s="55">
        <v>126</v>
      </c>
      <c r="AO5" s="55">
        <v>202.43526429656151</v>
      </c>
      <c r="AP5" s="15">
        <v>42</v>
      </c>
      <c r="AQ5" s="15">
        <v>84</v>
      </c>
    </row>
    <row r="6" spans="1:43" s="15" customFormat="1" x14ac:dyDescent="0.25">
      <c r="A6" s="47" t="s">
        <v>317</v>
      </c>
      <c r="B6" s="8">
        <v>430360</v>
      </c>
      <c r="C6" s="9"/>
      <c r="D6" s="10"/>
      <c r="E6" s="11"/>
      <c r="F6" s="12"/>
      <c r="G6" s="48"/>
      <c r="H6" s="48">
        <v>30000</v>
      </c>
      <c r="I6" s="49" t="s">
        <v>330</v>
      </c>
      <c r="J6" s="50" t="s">
        <v>331</v>
      </c>
      <c r="K6" s="51" t="s">
        <v>123</v>
      </c>
      <c r="L6" s="52" t="s">
        <v>332</v>
      </c>
      <c r="M6" s="52" t="s">
        <v>333</v>
      </c>
      <c r="N6" s="52" t="s">
        <v>334</v>
      </c>
      <c r="O6" s="40" t="s">
        <v>335</v>
      </c>
      <c r="P6" s="53" t="s">
        <v>1</v>
      </c>
      <c r="Q6" s="144" t="s">
        <v>336</v>
      </c>
      <c r="R6" s="145">
        <v>641</v>
      </c>
      <c r="S6" s="41"/>
      <c r="T6" s="41" t="s">
        <v>77</v>
      </c>
      <c r="U6" s="146">
        <v>54</v>
      </c>
      <c r="V6" s="54" t="s">
        <v>337</v>
      </c>
      <c r="W6" s="41" t="s">
        <v>335</v>
      </c>
      <c r="X6" s="147">
        <v>95480000</v>
      </c>
      <c r="Y6" s="13"/>
      <c r="Z6" s="42">
        <v>14508611000150</v>
      </c>
      <c r="AA6" s="42"/>
      <c r="AB6" s="13"/>
      <c r="AC6" s="13"/>
      <c r="AD6" s="13"/>
      <c r="AE6" s="13"/>
      <c r="AF6" s="14"/>
      <c r="AG6" s="13"/>
      <c r="AH6" s="13"/>
      <c r="AI6" s="14" t="s">
        <v>79</v>
      </c>
      <c r="AJ6" s="13"/>
      <c r="AK6" s="13"/>
      <c r="AL6" s="13"/>
      <c r="AM6" s="13"/>
      <c r="AN6" s="55">
        <v>130.5</v>
      </c>
      <c r="AO6" s="55">
        <v>207.69110025089563</v>
      </c>
      <c r="AP6" s="15">
        <v>43.5</v>
      </c>
      <c r="AQ6" s="15">
        <v>87</v>
      </c>
    </row>
    <row r="7" spans="1:43" s="15" customFormat="1" x14ac:dyDescent="0.25">
      <c r="A7" s="47" t="s">
        <v>318</v>
      </c>
      <c r="B7" s="8">
        <v>430520</v>
      </c>
      <c r="C7" s="9"/>
      <c r="D7" s="10"/>
      <c r="E7" s="11"/>
      <c r="F7" s="12"/>
      <c r="G7" s="48"/>
      <c r="H7" s="48">
        <v>30000</v>
      </c>
      <c r="I7" s="49" t="s">
        <v>338</v>
      </c>
      <c r="J7" s="50" t="s">
        <v>339</v>
      </c>
      <c r="K7" s="51" t="s">
        <v>172</v>
      </c>
      <c r="L7" s="52" t="s">
        <v>340</v>
      </c>
      <c r="M7" s="52" t="s">
        <v>341</v>
      </c>
      <c r="N7" s="52" t="s">
        <v>342</v>
      </c>
      <c r="O7" s="40" t="s">
        <v>343</v>
      </c>
      <c r="P7" s="53" t="s">
        <v>1</v>
      </c>
      <c r="Q7" s="144" t="s">
        <v>344</v>
      </c>
      <c r="R7" s="145">
        <v>250</v>
      </c>
      <c r="S7" s="41" t="s">
        <v>345</v>
      </c>
      <c r="T7" s="41" t="s">
        <v>77</v>
      </c>
      <c r="U7" s="146">
        <v>55</v>
      </c>
      <c r="V7" s="54" t="s">
        <v>346</v>
      </c>
      <c r="W7" s="41" t="s">
        <v>343</v>
      </c>
      <c r="X7" s="147">
        <v>97900000</v>
      </c>
      <c r="Y7" s="13"/>
      <c r="Z7" s="42">
        <v>14427530000125</v>
      </c>
      <c r="AA7" s="42"/>
      <c r="AB7" s="13"/>
      <c r="AC7" s="13"/>
      <c r="AD7" s="13"/>
      <c r="AE7" s="13"/>
      <c r="AF7" s="14"/>
      <c r="AG7" s="13"/>
      <c r="AH7" s="13"/>
      <c r="AI7" s="14" t="s">
        <v>79</v>
      </c>
      <c r="AJ7" s="13"/>
      <c r="AK7" s="13"/>
      <c r="AL7" s="13"/>
      <c r="AM7" s="13"/>
      <c r="AN7" s="55">
        <v>88</v>
      </c>
      <c r="AO7" s="55">
        <v>147.40696268077477</v>
      </c>
      <c r="AP7" s="15">
        <v>0</v>
      </c>
    </row>
    <row r="8" spans="1:43" s="15" customFormat="1" x14ac:dyDescent="0.25">
      <c r="A8" s="47" t="s">
        <v>319</v>
      </c>
      <c r="B8" s="8">
        <v>430600</v>
      </c>
      <c r="C8" s="9"/>
      <c r="D8" s="10"/>
      <c r="E8" s="11"/>
      <c r="F8" s="12"/>
      <c r="G8" s="48"/>
      <c r="H8" s="48">
        <v>30000</v>
      </c>
      <c r="I8" s="49" t="s">
        <v>347</v>
      </c>
      <c r="J8" s="50" t="s">
        <v>348</v>
      </c>
      <c r="K8" s="51" t="s">
        <v>172</v>
      </c>
      <c r="L8" s="52" t="s">
        <v>349</v>
      </c>
      <c r="M8" s="52" t="s">
        <v>350</v>
      </c>
      <c r="N8" s="52" t="s">
        <v>351</v>
      </c>
      <c r="O8" s="40" t="s">
        <v>352</v>
      </c>
      <c r="P8" s="53" t="s">
        <v>1</v>
      </c>
      <c r="Q8" s="144" t="s">
        <v>353</v>
      </c>
      <c r="R8" s="145">
        <v>424</v>
      </c>
      <c r="S8" s="41" t="s">
        <v>354</v>
      </c>
      <c r="T8" s="41" t="s">
        <v>77</v>
      </c>
      <c r="U8" s="146">
        <v>55</v>
      </c>
      <c r="V8" s="54" t="s">
        <v>355</v>
      </c>
      <c r="W8" s="41" t="s">
        <v>352</v>
      </c>
      <c r="X8" s="147">
        <v>98640000</v>
      </c>
      <c r="Y8" s="13"/>
      <c r="Z8" s="42">
        <v>14339414000154</v>
      </c>
      <c r="AA8" s="42"/>
      <c r="AB8" s="13"/>
      <c r="AC8" s="13"/>
      <c r="AD8" s="13"/>
      <c r="AE8" s="13"/>
      <c r="AF8" s="14"/>
      <c r="AG8" s="13"/>
      <c r="AH8" s="13"/>
      <c r="AI8" s="14" t="s">
        <v>79</v>
      </c>
      <c r="AJ8" s="13"/>
      <c r="AK8" s="13"/>
      <c r="AL8" s="13"/>
      <c r="AM8" s="13"/>
      <c r="AN8" s="55">
        <v>171</v>
      </c>
      <c r="AO8" s="55">
        <v>272.45368767309509</v>
      </c>
      <c r="AP8" s="15">
        <v>57</v>
      </c>
      <c r="AQ8" s="15">
        <v>114</v>
      </c>
    </row>
    <row r="9" spans="1:43" s="15" customFormat="1" x14ac:dyDescent="0.25">
      <c r="A9" s="47" t="s">
        <v>320</v>
      </c>
      <c r="B9" s="8">
        <v>430800</v>
      </c>
      <c r="C9" s="9"/>
      <c r="D9" s="10"/>
      <c r="E9" s="11"/>
      <c r="F9" s="12"/>
      <c r="G9" s="48"/>
      <c r="H9" s="48">
        <v>30000</v>
      </c>
      <c r="I9" s="49" t="s">
        <v>356</v>
      </c>
      <c r="J9" s="50" t="s">
        <v>357</v>
      </c>
      <c r="K9" s="51" t="s">
        <v>172</v>
      </c>
      <c r="L9" s="52" t="s">
        <v>358</v>
      </c>
      <c r="M9" s="52" t="s">
        <v>359</v>
      </c>
      <c r="N9" s="52" t="s">
        <v>360</v>
      </c>
      <c r="O9" s="40" t="s">
        <v>361</v>
      </c>
      <c r="P9" s="53" t="s">
        <v>1</v>
      </c>
      <c r="Q9" s="144" t="s">
        <v>362</v>
      </c>
      <c r="R9" s="145">
        <v>609</v>
      </c>
      <c r="S9" s="41" t="s">
        <v>363</v>
      </c>
      <c r="T9" s="41" t="s">
        <v>77</v>
      </c>
      <c r="U9" s="146">
        <v>55</v>
      </c>
      <c r="V9" s="54" t="s">
        <v>364</v>
      </c>
      <c r="W9" s="41" t="s">
        <v>361</v>
      </c>
      <c r="X9" s="147">
        <v>97220000</v>
      </c>
      <c r="Y9" s="13"/>
      <c r="Z9" s="42">
        <v>14344319000149</v>
      </c>
      <c r="AA9" s="42"/>
      <c r="AB9" s="13"/>
      <c r="AC9" s="13"/>
      <c r="AD9" s="13"/>
      <c r="AE9" s="13"/>
      <c r="AF9" s="14"/>
      <c r="AG9" s="13"/>
      <c r="AH9" s="13"/>
      <c r="AI9" s="14" t="s">
        <v>79</v>
      </c>
      <c r="AJ9" s="13"/>
      <c r="AK9" s="13"/>
      <c r="AL9" s="13"/>
      <c r="AM9" s="13"/>
      <c r="AN9" s="55">
        <v>75</v>
      </c>
      <c r="AO9" s="55">
        <v>161.00049149361587</v>
      </c>
      <c r="AP9" s="15">
        <v>25</v>
      </c>
      <c r="AQ9" s="15">
        <v>50</v>
      </c>
    </row>
    <row r="10" spans="1:43" s="15" customFormat="1" x14ac:dyDescent="0.25">
      <c r="A10" s="47" t="s">
        <v>196</v>
      </c>
      <c r="B10" s="8">
        <v>430830</v>
      </c>
      <c r="C10" s="9"/>
      <c r="D10" s="10"/>
      <c r="E10" s="11"/>
      <c r="F10" s="12"/>
      <c r="G10" s="48"/>
      <c r="H10" s="48">
        <v>30000</v>
      </c>
      <c r="I10" s="49" t="s">
        <v>197</v>
      </c>
      <c r="J10" s="50" t="s">
        <v>292</v>
      </c>
      <c r="K10" s="51" t="s">
        <v>123</v>
      </c>
      <c r="L10" s="52" t="s">
        <v>198</v>
      </c>
      <c r="M10" s="52" t="s">
        <v>199</v>
      </c>
      <c r="N10" s="52" t="s">
        <v>200</v>
      </c>
      <c r="O10" s="40" t="s">
        <v>201</v>
      </c>
      <c r="P10" s="53" t="s">
        <v>1</v>
      </c>
      <c r="Q10" s="144" t="s">
        <v>202</v>
      </c>
      <c r="R10" s="145">
        <v>920</v>
      </c>
      <c r="S10" s="41" t="s">
        <v>203</v>
      </c>
      <c r="T10" s="41" t="s">
        <v>77</v>
      </c>
      <c r="U10" s="146">
        <v>54</v>
      </c>
      <c r="V10" s="54" t="s">
        <v>204</v>
      </c>
      <c r="W10" s="41" t="s">
        <v>201</v>
      </c>
      <c r="X10" s="147">
        <v>99370000</v>
      </c>
      <c r="Y10" s="13"/>
      <c r="Z10" s="42">
        <v>14459279000180</v>
      </c>
      <c r="AA10" s="42"/>
      <c r="AB10" s="13"/>
      <c r="AC10" s="13"/>
      <c r="AD10" s="13"/>
      <c r="AE10" s="13"/>
      <c r="AF10" s="14"/>
      <c r="AG10" s="13"/>
      <c r="AH10" s="13"/>
      <c r="AI10" s="14" t="s">
        <v>79</v>
      </c>
      <c r="AJ10" s="13"/>
      <c r="AK10" s="13"/>
      <c r="AL10" s="13"/>
      <c r="AM10" s="13"/>
      <c r="AN10" s="55">
        <v>154.5</v>
      </c>
      <c r="AO10" s="55">
        <v>248.34941125491036</v>
      </c>
      <c r="AP10" s="15">
        <v>12</v>
      </c>
    </row>
    <row r="11" spans="1:43" s="15" customFormat="1" x14ac:dyDescent="0.25">
      <c r="A11" s="47" t="s">
        <v>205</v>
      </c>
      <c r="B11" s="8">
        <v>430960</v>
      </c>
      <c r="C11" s="9"/>
      <c r="D11" s="10"/>
      <c r="E11" s="11"/>
      <c r="F11" s="12"/>
      <c r="G11" s="48"/>
      <c r="H11" s="48">
        <v>30000</v>
      </c>
      <c r="I11" s="49" t="s">
        <v>206</v>
      </c>
      <c r="J11" s="50" t="s">
        <v>293</v>
      </c>
      <c r="K11" s="51" t="s">
        <v>172</v>
      </c>
      <c r="L11" s="52" t="s">
        <v>207</v>
      </c>
      <c r="M11" s="52" t="s">
        <v>208</v>
      </c>
      <c r="N11" s="52" t="s">
        <v>209</v>
      </c>
      <c r="O11" s="40" t="s">
        <v>210</v>
      </c>
      <c r="P11" s="53" t="s">
        <v>1</v>
      </c>
      <c r="Q11" s="144" t="s">
        <v>211</v>
      </c>
      <c r="R11" s="145">
        <v>66</v>
      </c>
      <c r="S11" s="41"/>
      <c r="T11" s="41" t="s">
        <v>77</v>
      </c>
      <c r="U11" s="146">
        <v>55</v>
      </c>
      <c r="V11" s="54" t="s">
        <v>212</v>
      </c>
      <c r="W11" s="41" t="s">
        <v>210</v>
      </c>
      <c r="X11" s="147">
        <v>98920000</v>
      </c>
      <c r="Y11" s="13"/>
      <c r="Z11" s="42">
        <v>18143283000196</v>
      </c>
      <c r="AA11" s="42"/>
      <c r="AB11" s="13"/>
      <c r="AC11" s="13"/>
      <c r="AD11" s="13"/>
      <c r="AE11" s="13"/>
      <c r="AF11" s="14"/>
      <c r="AG11" s="13"/>
      <c r="AH11" s="13"/>
      <c r="AI11" s="14" t="s">
        <v>79</v>
      </c>
      <c r="AJ11" s="13"/>
      <c r="AK11" s="13"/>
      <c r="AL11" s="13"/>
      <c r="AM11" s="13"/>
      <c r="AN11" s="55">
        <v>127.5</v>
      </c>
      <c r="AO11" s="55">
        <v>204.67423920806209</v>
      </c>
      <c r="AP11" s="15">
        <v>12</v>
      </c>
    </row>
    <row r="12" spans="1:43" s="15" customFormat="1" x14ac:dyDescent="0.25">
      <c r="A12" s="47" t="s">
        <v>213</v>
      </c>
      <c r="B12" s="8">
        <v>431265</v>
      </c>
      <c r="C12" s="9"/>
      <c r="D12" s="10"/>
      <c r="E12" s="11"/>
      <c r="F12" s="12"/>
      <c r="G12" s="48"/>
      <c r="H12" s="48">
        <v>30000</v>
      </c>
      <c r="I12" s="49" t="s">
        <v>214</v>
      </c>
      <c r="J12" s="50" t="s">
        <v>294</v>
      </c>
      <c r="K12" s="51" t="s">
        <v>123</v>
      </c>
      <c r="L12" s="52" t="s">
        <v>215</v>
      </c>
      <c r="M12" s="52" t="s">
        <v>216</v>
      </c>
      <c r="N12" s="52" t="s">
        <v>217</v>
      </c>
      <c r="O12" s="40" t="s">
        <v>218</v>
      </c>
      <c r="P12" s="53" t="s">
        <v>1</v>
      </c>
      <c r="Q12" s="144" t="s">
        <v>219</v>
      </c>
      <c r="R12" s="145">
        <v>840</v>
      </c>
      <c r="S12" s="41" t="s">
        <v>220</v>
      </c>
      <c r="T12" s="41" t="s">
        <v>77</v>
      </c>
      <c r="U12" s="146">
        <v>54</v>
      </c>
      <c r="V12" s="54" t="s">
        <v>221</v>
      </c>
      <c r="W12" s="41" t="s">
        <v>218</v>
      </c>
      <c r="X12" s="147">
        <v>99470000</v>
      </c>
      <c r="Y12" s="13"/>
      <c r="Z12" s="42">
        <v>14778695000141</v>
      </c>
      <c r="AA12" s="42"/>
      <c r="AB12" s="13"/>
      <c r="AC12" s="13"/>
      <c r="AD12" s="13"/>
      <c r="AE12" s="13"/>
      <c r="AF12" s="14"/>
      <c r="AG12" s="13"/>
      <c r="AH12" s="13"/>
      <c r="AI12" s="14" t="s">
        <v>79</v>
      </c>
      <c r="AJ12" s="13"/>
      <c r="AK12" s="13"/>
      <c r="AL12" s="13"/>
      <c r="AM12" s="13"/>
      <c r="AN12" s="55">
        <v>133.5</v>
      </c>
      <c r="AO12" s="55">
        <v>213.73418113441198</v>
      </c>
      <c r="AP12" s="15">
        <v>12</v>
      </c>
    </row>
    <row r="13" spans="1:43" s="15" customFormat="1" x14ac:dyDescent="0.25">
      <c r="A13" s="47" t="s">
        <v>222</v>
      </c>
      <c r="B13" s="8">
        <v>431306</v>
      </c>
      <c r="C13" s="9"/>
      <c r="D13" s="10"/>
      <c r="E13" s="11"/>
      <c r="F13" s="12"/>
      <c r="G13" s="48"/>
      <c r="H13" s="48">
        <v>30000</v>
      </c>
      <c r="I13" s="49" t="s">
        <v>223</v>
      </c>
      <c r="J13" s="50" t="s">
        <v>295</v>
      </c>
      <c r="K13" s="51" t="s">
        <v>195</v>
      </c>
      <c r="L13" s="52" t="s">
        <v>224</v>
      </c>
      <c r="M13" s="52" t="s">
        <v>225</v>
      </c>
      <c r="N13" s="52" t="s">
        <v>226</v>
      </c>
      <c r="O13" s="40" t="s">
        <v>227</v>
      </c>
      <c r="P13" s="53" t="s">
        <v>1</v>
      </c>
      <c r="Q13" s="144" t="s">
        <v>228</v>
      </c>
      <c r="R13" s="145">
        <v>387</v>
      </c>
      <c r="S13" s="41" t="s">
        <v>80</v>
      </c>
      <c r="T13" s="41" t="s">
        <v>77</v>
      </c>
      <c r="U13" s="146">
        <v>51</v>
      </c>
      <c r="V13" s="54" t="s">
        <v>229</v>
      </c>
      <c r="W13" s="41" t="s">
        <v>227</v>
      </c>
      <c r="X13" s="147">
        <v>93890000</v>
      </c>
      <c r="Y13" s="13"/>
      <c r="Z13" s="42">
        <v>14419635000132</v>
      </c>
      <c r="AA13" s="42"/>
      <c r="AB13" s="13"/>
      <c r="AC13" s="13"/>
      <c r="AD13" s="13"/>
      <c r="AE13" s="13"/>
      <c r="AF13" s="14"/>
      <c r="AG13" s="13"/>
      <c r="AH13" s="13"/>
      <c r="AI13" s="14" t="s">
        <v>79</v>
      </c>
      <c r="AJ13" s="13"/>
      <c r="AK13" s="13"/>
      <c r="AL13" s="13"/>
      <c r="AM13" s="13"/>
      <c r="AN13" s="55">
        <v>0</v>
      </c>
      <c r="AO13" s="55">
        <v>219.60426723008857</v>
      </c>
      <c r="AP13" s="15">
        <v>12</v>
      </c>
    </row>
    <row r="14" spans="1:43" s="15" customFormat="1" x14ac:dyDescent="0.25">
      <c r="A14" s="47" t="s">
        <v>230</v>
      </c>
      <c r="B14" s="8">
        <v>431470</v>
      </c>
      <c r="C14" s="9"/>
      <c r="D14" s="10"/>
      <c r="E14" s="11"/>
      <c r="F14" s="12"/>
      <c r="G14" s="48"/>
      <c r="H14" s="48">
        <v>30000</v>
      </c>
      <c r="I14" s="49" t="s">
        <v>231</v>
      </c>
      <c r="J14" s="50" t="s">
        <v>232</v>
      </c>
      <c r="K14" s="51" t="s">
        <v>172</v>
      </c>
      <c r="L14" s="52" t="s">
        <v>233</v>
      </c>
      <c r="M14" s="52" t="s">
        <v>234</v>
      </c>
      <c r="N14" s="52" t="s">
        <v>235</v>
      </c>
      <c r="O14" s="40" t="s">
        <v>236</v>
      </c>
      <c r="P14" s="53" t="s">
        <v>1</v>
      </c>
      <c r="Q14" s="144" t="s">
        <v>237</v>
      </c>
      <c r="R14" s="145">
        <v>732</v>
      </c>
      <c r="S14" s="41" t="s">
        <v>80</v>
      </c>
      <c r="T14" s="41" t="s">
        <v>77</v>
      </c>
      <c r="U14" s="146">
        <v>55</v>
      </c>
      <c r="V14" s="54" t="s">
        <v>238</v>
      </c>
      <c r="W14" s="41" t="s">
        <v>236</v>
      </c>
      <c r="X14" s="147">
        <v>98470000</v>
      </c>
      <c r="Y14" s="13"/>
      <c r="Z14" s="42">
        <v>13901607000194</v>
      </c>
      <c r="AA14" s="42"/>
      <c r="AB14" s="13"/>
      <c r="AC14" s="13"/>
      <c r="AD14" s="13"/>
      <c r="AE14" s="13"/>
      <c r="AF14" s="14"/>
      <c r="AG14" s="13"/>
      <c r="AH14" s="13"/>
      <c r="AI14" s="14" t="s">
        <v>79</v>
      </c>
      <c r="AJ14" s="13"/>
      <c r="AK14" s="13"/>
      <c r="AL14" s="13"/>
      <c r="AM14" s="13"/>
      <c r="AN14" s="55">
        <v>189</v>
      </c>
      <c r="AO14" s="55">
        <v>303.58502310388934</v>
      </c>
      <c r="AP14" s="15">
        <v>12</v>
      </c>
    </row>
    <row r="15" spans="1:43" s="15" customFormat="1" x14ac:dyDescent="0.25">
      <c r="A15" s="47" t="s">
        <v>321</v>
      </c>
      <c r="B15" s="8">
        <v>431550</v>
      </c>
      <c r="C15" s="9"/>
      <c r="D15" s="10"/>
      <c r="E15" s="11"/>
      <c r="F15" s="12"/>
      <c r="G15" s="48"/>
      <c r="H15" s="48">
        <v>32500</v>
      </c>
      <c r="I15" s="49" t="s">
        <v>365</v>
      </c>
      <c r="J15" s="50" t="s">
        <v>366</v>
      </c>
      <c r="K15" s="51" t="s">
        <v>172</v>
      </c>
      <c r="L15" s="52" t="s">
        <v>367</v>
      </c>
      <c r="M15" s="52" t="s">
        <v>368</v>
      </c>
      <c r="N15" s="52" t="s">
        <v>369</v>
      </c>
      <c r="O15" s="40" t="s">
        <v>370</v>
      </c>
      <c r="P15" s="53" t="s">
        <v>1</v>
      </c>
      <c r="Q15" s="144" t="s">
        <v>371</v>
      </c>
      <c r="R15" s="145">
        <v>368</v>
      </c>
      <c r="S15" s="41"/>
      <c r="T15" s="41" t="s">
        <v>77</v>
      </c>
      <c r="U15" s="146">
        <v>55</v>
      </c>
      <c r="V15" s="54" t="s">
        <v>372</v>
      </c>
      <c r="W15" s="41" t="s">
        <v>370</v>
      </c>
      <c r="X15" s="147">
        <v>97200000</v>
      </c>
      <c r="Y15" s="13"/>
      <c r="Z15" s="42">
        <v>14335415000120</v>
      </c>
      <c r="AA15" s="42"/>
      <c r="AB15" s="13"/>
      <c r="AC15" s="13"/>
      <c r="AD15" s="13"/>
      <c r="AE15" s="13"/>
      <c r="AF15" s="14"/>
      <c r="AG15" s="13"/>
      <c r="AH15" s="13"/>
      <c r="AI15" s="14" t="s">
        <v>79</v>
      </c>
      <c r="AJ15" s="13"/>
      <c r="AK15" s="13"/>
      <c r="AL15" s="13"/>
      <c r="AM15" s="13"/>
      <c r="AN15" s="55">
        <v>154</v>
      </c>
      <c r="AO15" s="55">
        <v>256.39355998731708</v>
      </c>
      <c r="AP15" s="15">
        <v>0</v>
      </c>
    </row>
    <row r="16" spans="1:43" s="15" customFormat="1" x14ac:dyDescent="0.25">
      <c r="A16" s="47" t="s">
        <v>169</v>
      </c>
      <c r="B16" s="8">
        <v>431770</v>
      </c>
      <c r="C16" s="9"/>
      <c r="D16" s="10"/>
      <c r="E16" s="11"/>
      <c r="F16" s="12"/>
      <c r="G16" s="48"/>
      <c r="H16" s="48">
        <v>30000</v>
      </c>
      <c r="I16" s="49" t="s">
        <v>170</v>
      </c>
      <c r="J16" s="50" t="s">
        <v>171</v>
      </c>
      <c r="K16" s="51" t="s">
        <v>172</v>
      </c>
      <c r="L16" s="52" t="s">
        <v>173</v>
      </c>
      <c r="M16" s="52" t="s">
        <v>174</v>
      </c>
      <c r="N16" s="52" t="s">
        <v>175</v>
      </c>
      <c r="O16" s="40" t="s">
        <v>176</v>
      </c>
      <c r="P16" s="53" t="s">
        <v>1</v>
      </c>
      <c r="Q16" s="144" t="s">
        <v>177</v>
      </c>
      <c r="R16" s="145">
        <v>3517</v>
      </c>
      <c r="S16" s="41" t="s">
        <v>80</v>
      </c>
      <c r="T16" s="41" t="s">
        <v>77</v>
      </c>
      <c r="U16" s="146">
        <v>55</v>
      </c>
      <c r="V16" s="54" t="s">
        <v>178</v>
      </c>
      <c r="W16" s="41" t="s">
        <v>176</v>
      </c>
      <c r="X16" s="147">
        <v>97870000</v>
      </c>
      <c r="Y16" s="13"/>
      <c r="Z16" s="42">
        <v>14370502000119</v>
      </c>
      <c r="AA16" s="42"/>
      <c r="AB16" s="13"/>
      <c r="AC16" s="13"/>
      <c r="AD16" s="13"/>
      <c r="AE16" s="13"/>
      <c r="AF16" s="14"/>
      <c r="AG16" s="13"/>
      <c r="AH16" s="13"/>
      <c r="AI16" s="14" t="s">
        <v>79</v>
      </c>
      <c r="AJ16" s="13"/>
      <c r="AK16" s="13"/>
      <c r="AL16" s="13"/>
      <c r="AM16" s="13"/>
      <c r="AN16" s="55">
        <v>181.5</v>
      </c>
      <c r="AO16" s="55">
        <v>289.40850640790921</v>
      </c>
      <c r="AP16" s="15">
        <v>10</v>
      </c>
    </row>
    <row r="17" spans="1:42" s="15" customFormat="1" x14ac:dyDescent="0.25">
      <c r="A17" s="47" t="s">
        <v>239</v>
      </c>
      <c r="B17" s="8">
        <v>431780</v>
      </c>
      <c r="C17" s="9"/>
      <c r="D17" s="10"/>
      <c r="E17" s="11"/>
      <c r="F17" s="12"/>
      <c r="G17" s="48"/>
      <c r="H17" s="48">
        <v>30000</v>
      </c>
      <c r="I17" s="49" t="s">
        <v>240</v>
      </c>
      <c r="J17" s="50" t="s">
        <v>296</v>
      </c>
      <c r="K17" s="51" t="s">
        <v>172</v>
      </c>
      <c r="L17" s="52" t="s">
        <v>241</v>
      </c>
      <c r="M17" s="52" t="s">
        <v>242</v>
      </c>
      <c r="N17" s="52" t="s">
        <v>243</v>
      </c>
      <c r="O17" s="40" t="s">
        <v>244</v>
      </c>
      <c r="P17" s="53" t="s">
        <v>1</v>
      </c>
      <c r="Q17" s="144" t="s">
        <v>245</v>
      </c>
      <c r="R17" s="145">
        <v>899</v>
      </c>
      <c r="S17" s="41"/>
      <c r="T17" s="41" t="s">
        <v>77</v>
      </c>
      <c r="U17" s="146">
        <v>55</v>
      </c>
      <c r="V17" s="54" t="s">
        <v>246</v>
      </c>
      <c r="W17" s="41" t="s">
        <v>244</v>
      </c>
      <c r="X17" s="147">
        <v>98590000</v>
      </c>
      <c r="Y17" s="13"/>
      <c r="Z17" s="42">
        <v>13498615000131</v>
      </c>
      <c r="AA17" s="42"/>
      <c r="AB17" s="13"/>
      <c r="AC17" s="13"/>
      <c r="AD17" s="13"/>
      <c r="AE17" s="13"/>
      <c r="AF17" s="14"/>
      <c r="AG17" s="13"/>
      <c r="AH17" s="13"/>
      <c r="AI17" s="14" t="s">
        <v>79</v>
      </c>
      <c r="AJ17" s="13"/>
      <c r="AK17" s="13"/>
      <c r="AL17" s="13"/>
      <c r="AM17" s="13"/>
      <c r="AN17" s="55">
        <v>0</v>
      </c>
      <c r="AO17" s="55">
        <v>249.35176887117609</v>
      </c>
      <c r="AP17" s="15">
        <v>14</v>
      </c>
    </row>
    <row r="18" spans="1:42" s="15" customFormat="1" x14ac:dyDescent="0.25">
      <c r="A18" s="47" t="s">
        <v>247</v>
      </c>
      <c r="B18" s="8">
        <v>431810</v>
      </c>
      <c r="C18" s="9"/>
      <c r="D18" s="10"/>
      <c r="E18" s="11"/>
      <c r="F18" s="12"/>
      <c r="G18" s="48"/>
      <c r="H18" s="48">
        <v>30000</v>
      </c>
      <c r="I18" s="49" t="s">
        <v>248</v>
      </c>
      <c r="J18" s="50" t="s">
        <v>297</v>
      </c>
      <c r="K18" s="51" t="s">
        <v>172</v>
      </c>
      <c r="L18" s="52" t="s">
        <v>249</v>
      </c>
      <c r="M18" s="52" t="s">
        <v>250</v>
      </c>
      <c r="N18" s="52" t="s">
        <v>251</v>
      </c>
      <c r="O18" s="40" t="s">
        <v>252</v>
      </c>
      <c r="P18" s="53" t="s">
        <v>1</v>
      </c>
      <c r="Q18" s="144" t="s">
        <v>253</v>
      </c>
      <c r="R18" s="145">
        <v>1931</v>
      </c>
      <c r="S18" s="41"/>
      <c r="T18" s="41" t="s">
        <v>77</v>
      </c>
      <c r="U18" s="146">
        <v>55</v>
      </c>
      <c r="V18" s="54" t="s">
        <v>254</v>
      </c>
      <c r="W18" s="41" t="s">
        <v>252</v>
      </c>
      <c r="X18" s="147">
        <v>97610000</v>
      </c>
      <c r="Y18" s="13"/>
      <c r="Z18" s="42">
        <v>13562424000191</v>
      </c>
      <c r="AA18" s="42"/>
      <c r="AB18" s="13"/>
      <c r="AC18" s="13"/>
      <c r="AD18" s="13"/>
      <c r="AE18" s="13"/>
      <c r="AF18" s="14"/>
      <c r="AG18" s="13"/>
      <c r="AH18" s="13"/>
      <c r="AI18" s="14" t="s">
        <v>79</v>
      </c>
      <c r="AJ18" s="13"/>
      <c r="AK18" s="13"/>
      <c r="AL18" s="13"/>
      <c r="AM18" s="13"/>
      <c r="AN18" s="55">
        <v>195</v>
      </c>
      <c r="AO18" s="55">
        <v>300.67829725035551</v>
      </c>
      <c r="AP18" s="15">
        <v>12</v>
      </c>
    </row>
    <row r="19" spans="1:42" s="15" customFormat="1" x14ac:dyDescent="0.25">
      <c r="A19" s="47" t="s">
        <v>255</v>
      </c>
      <c r="B19" s="8">
        <v>432040</v>
      </c>
      <c r="C19" s="9"/>
      <c r="D19" s="10"/>
      <c r="E19" s="11"/>
      <c r="F19" s="12"/>
      <c r="G19" s="48"/>
      <c r="H19" s="48">
        <v>30000</v>
      </c>
      <c r="I19" s="49" t="s">
        <v>256</v>
      </c>
      <c r="J19" s="50" t="s">
        <v>298</v>
      </c>
      <c r="K19" s="51" t="s">
        <v>123</v>
      </c>
      <c r="L19" s="52" t="s">
        <v>257</v>
      </c>
      <c r="M19" s="52" t="s">
        <v>258</v>
      </c>
      <c r="N19" s="52" t="s">
        <v>259</v>
      </c>
      <c r="O19" s="40" t="s">
        <v>260</v>
      </c>
      <c r="P19" s="53" t="s">
        <v>1</v>
      </c>
      <c r="Q19" s="144" t="s">
        <v>261</v>
      </c>
      <c r="R19" s="145">
        <v>370</v>
      </c>
      <c r="S19" s="41" t="s">
        <v>262</v>
      </c>
      <c r="T19" s="41" t="s">
        <v>77</v>
      </c>
      <c r="U19" s="146">
        <v>54</v>
      </c>
      <c r="V19" s="54" t="s">
        <v>263</v>
      </c>
      <c r="W19" s="41" t="s">
        <v>260</v>
      </c>
      <c r="X19" s="147">
        <v>99250000</v>
      </c>
      <c r="Y19" s="13"/>
      <c r="Z19" s="42">
        <v>14391839000102</v>
      </c>
      <c r="AA19" s="42"/>
      <c r="AB19" s="13"/>
      <c r="AC19" s="13"/>
      <c r="AD19" s="13"/>
      <c r="AE19" s="13"/>
      <c r="AF19" s="14"/>
      <c r="AG19" s="13"/>
      <c r="AH19" s="13"/>
      <c r="AI19" s="14" t="s">
        <v>79</v>
      </c>
      <c r="AJ19" s="13"/>
      <c r="AK19" s="13"/>
      <c r="AL19" s="13"/>
      <c r="AM19" s="13"/>
      <c r="AN19" s="55">
        <v>81</v>
      </c>
      <c r="AO19" s="55">
        <v>130.6303359954166</v>
      </c>
      <c r="AP19" s="15">
        <v>12</v>
      </c>
    </row>
    <row r="20" spans="1:42" s="15" customFormat="1" x14ac:dyDescent="0.25">
      <c r="A20" s="47" t="s">
        <v>264</v>
      </c>
      <c r="B20" s="8">
        <v>432110</v>
      </c>
      <c r="C20" s="9"/>
      <c r="D20" s="10"/>
      <c r="E20" s="11"/>
      <c r="F20" s="12"/>
      <c r="G20" s="48"/>
      <c r="H20" s="48">
        <v>30000</v>
      </c>
      <c r="I20" s="49" t="s">
        <v>265</v>
      </c>
      <c r="J20" s="50" t="s">
        <v>266</v>
      </c>
      <c r="K20" s="51" t="s">
        <v>195</v>
      </c>
      <c r="L20" s="52" t="s">
        <v>267</v>
      </c>
      <c r="M20" s="52" t="s">
        <v>268</v>
      </c>
      <c r="N20" s="52" t="s">
        <v>269</v>
      </c>
      <c r="O20" s="40" t="s">
        <v>270</v>
      </c>
      <c r="P20" s="53" t="s">
        <v>1</v>
      </c>
      <c r="Q20" s="144" t="s">
        <v>271</v>
      </c>
      <c r="R20" s="145">
        <v>317</v>
      </c>
      <c r="S20" s="41" t="s">
        <v>80</v>
      </c>
      <c r="T20" s="41" t="s">
        <v>77</v>
      </c>
      <c r="U20" s="146">
        <v>51</v>
      </c>
      <c r="V20" s="54" t="s">
        <v>272</v>
      </c>
      <c r="W20" s="41" t="s">
        <v>270</v>
      </c>
      <c r="X20" s="147">
        <v>96760000</v>
      </c>
      <c r="Y20" s="13"/>
      <c r="Z20" s="42">
        <v>18203680000106</v>
      </c>
      <c r="AA20" s="42"/>
      <c r="AB20" s="13"/>
      <c r="AC20" s="13"/>
      <c r="AD20" s="13"/>
      <c r="AE20" s="13"/>
      <c r="AF20" s="14"/>
      <c r="AG20" s="13"/>
      <c r="AH20" s="13"/>
      <c r="AI20" s="14" t="s">
        <v>79</v>
      </c>
      <c r="AJ20" s="13"/>
      <c r="AK20" s="13"/>
      <c r="AL20" s="13"/>
      <c r="AM20" s="13"/>
      <c r="AN20" s="55">
        <v>147</v>
      </c>
      <c r="AO20" s="55">
        <v>234.71658610360055</v>
      </c>
      <c r="AP20" s="15">
        <v>12</v>
      </c>
    </row>
  </sheetData>
  <dataValidations count="21">
    <dataValidation type="textLength" operator="lessThanOrEqual" allowBlank="1" showInputMessage="1" showErrorMessage="1" promptTitle="COMPLEMENTO" prompt="Informar o complemento do endereço._x000a_Tamanho: 15" sqref="S3:S20">
      <formula1>15</formula1>
    </dataValidation>
    <dataValidation type="textLength" operator="equal" allowBlank="1" showInputMessage="1" showErrorMessage="1" promptTitle="PROJETO" prompt="Informar o código do projeto com quatro dígitos._x000a_Tamanho: 4" sqref="AI3:AI20">
      <formula1>4</formula1>
    </dataValidation>
    <dataValidation type="textLength" operator="lessThanOrEqual" allowBlank="1" showInputMessage="1" showErrorMessage="1" promptTitle="CONTRAPARTIDA" prompt="Informar o número da contrapartida com nove dígitos._x000a_Tamanho: 9" sqref="AG3:AG20">
      <formula1>9</formula1>
    </dataValidation>
    <dataValidation type="textLength" operator="equal" allowBlank="1" showInputMessage="1" showErrorMessage="1" promptTitle="RECURSO" prompt="Informar o número do recurso com quatro dígitos._x000a_Tamanho: 4" sqref="AH3:AH20">
      <formula1>4</formula1>
    </dataValidation>
    <dataValidation type="textLength" operator="lessThanOrEqual" allowBlank="1" showInputMessage="1" showErrorMessage="1" promptTitle="SETOR GOVERNAMENTAL" prompt="Informar o setor governamental, com oito dígitos._x000a_Tamanho: 8" sqref="AF3:AF20">
      <formula1>8</formula1>
    </dataValidation>
    <dataValidation type="textLength" operator="lessThanOrEqual" allowBlank="1" showInputMessage="1" showErrorMessage="1" promptTitle="BANCO" prompt="Informar o código do banco._x000a_Tamanho: 3" sqref="AC3:AC20">
      <formula1>3</formula1>
    </dataValidation>
    <dataValidation type="textLength" operator="lessThanOrEqual" allowBlank="1" showInputMessage="1" showErrorMessage="1" promptTitle="PIS" prompt="Informar o PIS só com números._x000a_Tamanho: 11" sqref="Z3:AA20">
      <formula1>11</formula1>
    </dataValidation>
    <dataValidation type="textLength" operator="lessThanOrEqual" allowBlank="1" showInputMessage="1" showErrorMessage="1" promptTitle="CPF" prompt="Informar o CPF do credor só com números, sem pontos, hífen ou barra._x000a_Correto: 00011122233_x000a_Errado: 000.111.222-33_x000a_Tamanho: 11" sqref="Y3:Y20">
      <formula1>11</formula1>
    </dataValidation>
    <dataValidation type="textLength" operator="lessThanOrEqual" allowBlank="1" showInputMessage="1" showErrorMessage="1" promptTitle="CEP" prompt="Informar o CEP. Só números, sem hifen._x000a_Tamanho: 8" sqref="X3:X20">
      <formula1>8</formula1>
    </dataValidation>
    <dataValidation type="textLength" operator="lessThanOrEqual" allowBlank="1" showInputMessage="1" showErrorMessage="1" promptTitle="FONE" prompt="Informar o telefone._x000a_Tamanho: 8" sqref="V3:V20">
      <formula1>8</formula1>
    </dataValidation>
    <dataValidation type="textLength" operator="lessThanOrEqual" allowBlank="1" showInputMessage="1" showErrorMessage="1" promptTitle="DDD" prompt="Informar o DDD._x000a_Tamanho: 4" sqref="U3:U20">
      <formula1>4</formula1>
    </dataValidation>
    <dataValidation type="textLength" operator="lessThanOrEqual" allowBlank="1" showInputMessage="1" showErrorMessage="1" sqref="AL3:AL20">
      <formula1>6</formula1>
    </dataValidation>
    <dataValidation type="textLength" operator="equal" allowBlank="1" showInputMessage="1" showErrorMessage="1" promptTitle="CLASSIFICAÇÃO DA RECEITA" prompt="Informar o número da classificação da receita com doze dígitos._x000a_Tamanho: 12" sqref="AJ3:AJ20">
      <formula1>12</formula1>
    </dataValidation>
    <dataValidation type="textLength" operator="lessThanOrEqual" allowBlank="1" showInputMessage="1" showErrorMessage="1" sqref="AM3:AM20">
      <formula1>3</formula1>
    </dataValidation>
    <dataValidation type="textLength" operator="lessThanOrEqual" allowBlank="1" showInputMessage="1" showErrorMessage="1" promptTitle="INSS" prompt="Informar o número do INSS só com números._x000a_Tamanho: 11" sqref="AB3:AB20">
      <formula1>11</formula1>
    </dataValidation>
    <dataValidation type="textLength" operator="lessThanOrEqual" allowBlank="1" showInputMessage="1" showErrorMessage="1" promptTitle="CREDOR" prompt="informar o código de credor, se já possuir cadastro." sqref="AK3:AK20">
      <formula1>8</formula1>
    </dataValidation>
    <dataValidation type="textLength" operator="lessThanOrEqual" allowBlank="1" showInputMessage="1" showErrorMessage="1" promptTitle="AGÊNCIA" prompt="Informar o código do agência._x000a_Tamanho: 4" sqref="AD3:AD20">
      <formula1>4</formula1>
    </dataValidation>
    <dataValidation type="textLength" operator="lessThanOrEqual" allowBlank="1" showInputMessage="1" showErrorMessage="1" promptTitle="CONTA CORRENTE" prompt="Informar o número da conta, sem pontos, barra, hifen, etc._x000a_Tamanho: 15" sqref="AE3:AE20">
      <formula1>15</formula1>
    </dataValidation>
    <dataValidation type="textLength" operator="lessThanOrEqual" allowBlank="1" showInputMessage="1" showErrorMessage="1" promptTitle="NÚMERO" prompt="Informar o número, no logradouro. Se for sem número, informar &quot;S/N&quot;._x000a_Tamanho: 5" sqref="R3:R20">
      <formula1>5</formula1>
    </dataValidation>
    <dataValidation type="textLength" operator="lessThanOrEqual" allowBlank="1" showInputMessage="1" showErrorMessage="1" promptTitle="BAIRRO" prompt="Informar o Bairro._x000a_Tamanho: 36" sqref="T3:T20">
      <formula1>36</formula1>
    </dataValidation>
    <dataValidation type="textLength" allowBlank="1" showInputMessage="1" showErrorMessage="1" promptTitle="NOME" prompt="Informar nome completo. Não utilizar acentos e caracteres especiais, tais como: ' &quot; ´ ~ ^ * ç ¨_x000a_Tamanho: 46" sqref="O2:O20">
      <formula1>0</formula1>
      <formula2>46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AO42"/>
  <sheetViews>
    <sheetView topLeftCell="N1" zoomScale="70" zoomScaleNormal="70" workbookViewId="0">
      <pane ySplit="1" topLeftCell="A2" activePane="bottomLeft" state="frozen"/>
      <selection activeCell="N1" sqref="N1"/>
      <selection pane="bottomLeft" activeCell="Z1" sqref="Z1"/>
    </sheetView>
  </sheetViews>
  <sheetFormatPr defaultColWidth="32" defaultRowHeight="15" x14ac:dyDescent="0.25"/>
  <cols>
    <col min="1" max="1" width="41" style="16" bestFit="1" customWidth="1"/>
    <col min="2" max="2" width="9.7109375" style="16" bestFit="1" customWidth="1"/>
    <col min="3" max="3" width="7.85546875" style="16" bestFit="1" customWidth="1"/>
    <col min="4" max="4" width="12.85546875" style="17" bestFit="1" customWidth="1"/>
    <col min="5" max="5" width="24.85546875" style="17" bestFit="1" customWidth="1"/>
    <col min="6" max="6" width="15.7109375" style="17" bestFit="1" customWidth="1"/>
    <col min="7" max="7" width="17.42578125" style="18" bestFit="1" customWidth="1"/>
    <col min="8" max="8" width="16.85546875" style="18" bestFit="1" customWidth="1"/>
    <col min="9" max="9" width="27.42578125" style="13" bestFit="1" customWidth="1"/>
    <col min="10" max="10" width="40" style="14" bestFit="1" customWidth="1"/>
    <col min="11" max="11" width="6.7109375" style="13" bestFit="1" customWidth="1"/>
    <col min="12" max="12" width="31.140625" style="14" bestFit="1" customWidth="1"/>
    <col min="13" max="13" width="37.85546875" style="13" bestFit="1" customWidth="1"/>
    <col min="14" max="14" width="11.140625" style="13" bestFit="1" customWidth="1"/>
    <col min="15" max="15" width="34.5703125" style="13" bestFit="1" customWidth="1"/>
    <col min="16" max="16" width="18.85546875" style="13" bestFit="1" customWidth="1"/>
    <col min="17" max="17" width="39.7109375" style="13" bestFit="1" customWidth="1"/>
    <col min="18" max="18" width="10" style="13" bestFit="1" customWidth="1"/>
    <col min="19" max="19" width="40.28515625" style="13" bestFit="1" customWidth="1"/>
    <col min="20" max="20" width="27.28515625" style="13" bestFit="1" customWidth="1"/>
    <col min="21" max="21" width="5.85546875" style="13" bestFit="1" customWidth="1"/>
    <col min="22" max="22" width="12.85546875" style="13" bestFit="1" customWidth="1"/>
    <col min="23" max="23" width="34.5703125" style="13" bestFit="1" customWidth="1"/>
    <col min="24" max="24" width="12.140625" style="13" bestFit="1" customWidth="1"/>
    <col min="25" max="25" width="6.42578125" style="13" bestFit="1" customWidth="1"/>
    <col min="26" max="26" width="21.42578125" style="43" bestFit="1" customWidth="1"/>
    <col min="27" max="27" width="3.85546875" style="41" bestFit="1" customWidth="1"/>
    <col min="28" max="28" width="6.85546875" style="41" bestFit="1" customWidth="1"/>
    <col min="29" max="29" width="8.5703125" style="41" bestFit="1" customWidth="1"/>
    <col min="30" max="30" width="10.140625" style="41" bestFit="1" customWidth="1"/>
    <col min="31" max="31" width="17.7109375" style="41" bestFit="1" customWidth="1"/>
    <col min="32" max="32" width="24" style="41" bestFit="1" customWidth="1"/>
    <col min="33" max="33" width="16.28515625" style="41" bestFit="1" customWidth="1"/>
    <col min="34" max="34" width="10.5703125" style="41" bestFit="1" customWidth="1"/>
    <col min="35" max="35" width="15.28515625" style="41" bestFit="1" customWidth="1"/>
    <col min="36" max="36" width="15.85546875" style="41" bestFit="1" customWidth="1"/>
    <col min="37" max="37" width="8.85546875" style="41" bestFit="1" customWidth="1"/>
    <col min="38" max="38" width="12.85546875" style="41" bestFit="1" customWidth="1"/>
    <col min="39" max="39" width="29.7109375" style="41" bestFit="1" customWidth="1"/>
    <col min="40" max="40" width="11.85546875" style="19" bestFit="1" customWidth="1"/>
    <col min="41" max="41" width="25.28515625" style="19" bestFit="1" customWidth="1"/>
    <col min="42" max="16384" width="32" style="19"/>
  </cols>
  <sheetData>
    <row r="1" spans="1:41" s="44" customFormat="1" x14ac:dyDescent="0.25">
      <c r="A1" s="44">
        <v>1</v>
      </c>
      <c r="B1" s="44">
        <v>2</v>
      </c>
      <c r="C1" s="44">
        <v>3</v>
      </c>
      <c r="D1" s="44" t="s">
        <v>81</v>
      </c>
      <c r="E1" s="44" t="s">
        <v>82</v>
      </c>
      <c r="F1" s="44" t="s">
        <v>83</v>
      </c>
      <c r="G1" s="44">
        <v>7</v>
      </c>
      <c r="H1" s="44">
        <v>8</v>
      </c>
      <c r="I1" s="44" t="s">
        <v>84</v>
      </c>
      <c r="J1" s="44" t="s">
        <v>85</v>
      </c>
      <c r="K1" s="44" t="s">
        <v>86</v>
      </c>
      <c r="L1" s="44" t="s">
        <v>87</v>
      </c>
      <c r="M1" s="44" t="s">
        <v>88</v>
      </c>
      <c r="N1" s="44" t="s">
        <v>89</v>
      </c>
      <c r="O1" s="45" t="s">
        <v>90</v>
      </c>
      <c r="P1" s="45" t="s">
        <v>91</v>
      </c>
      <c r="Q1" s="45" t="s">
        <v>92</v>
      </c>
      <c r="R1" s="45" t="s">
        <v>93</v>
      </c>
      <c r="S1" s="45" t="s">
        <v>78</v>
      </c>
      <c r="T1" s="45" t="s">
        <v>94</v>
      </c>
      <c r="U1" s="45" t="s">
        <v>95</v>
      </c>
      <c r="V1" s="45" t="s">
        <v>96</v>
      </c>
      <c r="W1" s="45" t="s">
        <v>97</v>
      </c>
      <c r="X1" s="45" t="s">
        <v>98</v>
      </c>
      <c r="Y1" s="45" t="s">
        <v>99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1" s="25" customFormat="1" ht="25.5" x14ac:dyDescent="0.25">
      <c r="A2" s="21" t="s">
        <v>100</v>
      </c>
      <c r="B2" s="21" t="s">
        <v>101</v>
      </c>
      <c r="C2" s="22" t="s">
        <v>102</v>
      </c>
      <c r="D2" s="22" t="s">
        <v>103</v>
      </c>
      <c r="E2" s="23" t="s">
        <v>104</v>
      </c>
      <c r="F2" s="23" t="s">
        <v>105</v>
      </c>
      <c r="G2" s="24" t="s">
        <v>106</v>
      </c>
      <c r="H2" s="24" t="s">
        <v>107</v>
      </c>
      <c r="I2" s="46" t="s">
        <v>108</v>
      </c>
      <c r="J2" s="148" t="s">
        <v>109</v>
      </c>
      <c r="K2" s="148" t="s">
        <v>110</v>
      </c>
      <c r="L2" s="148" t="s">
        <v>111</v>
      </c>
      <c r="M2" s="148" t="s">
        <v>112</v>
      </c>
      <c r="N2" s="148" t="s">
        <v>61</v>
      </c>
      <c r="O2" s="37" t="s">
        <v>52</v>
      </c>
      <c r="P2" s="38" t="s">
        <v>53</v>
      </c>
      <c r="Q2" s="37" t="s">
        <v>54</v>
      </c>
      <c r="R2" s="37" t="s">
        <v>55</v>
      </c>
      <c r="S2" s="37" t="s">
        <v>56</v>
      </c>
      <c r="T2" s="37" t="s">
        <v>57</v>
      </c>
      <c r="U2" s="37" t="s">
        <v>58</v>
      </c>
      <c r="V2" s="37" t="s">
        <v>59</v>
      </c>
      <c r="W2" s="37" t="s">
        <v>60</v>
      </c>
      <c r="X2" s="37" t="s">
        <v>61</v>
      </c>
      <c r="Y2" s="37" t="s">
        <v>62</v>
      </c>
      <c r="Z2" s="39" t="s">
        <v>63</v>
      </c>
      <c r="AA2" s="37" t="s">
        <v>64</v>
      </c>
      <c r="AB2" s="37" t="s">
        <v>65</v>
      </c>
      <c r="AC2" s="37" t="s">
        <v>66</v>
      </c>
      <c r="AD2" s="37" t="s">
        <v>67</v>
      </c>
      <c r="AE2" s="37" t="s">
        <v>68</v>
      </c>
      <c r="AF2" s="37" t="s">
        <v>69</v>
      </c>
      <c r="AG2" s="37" t="s">
        <v>70</v>
      </c>
      <c r="AH2" s="37" t="s">
        <v>71</v>
      </c>
      <c r="AI2" s="37" t="s">
        <v>72</v>
      </c>
      <c r="AJ2" s="37" t="s">
        <v>73</v>
      </c>
      <c r="AK2" s="37" t="s">
        <v>74</v>
      </c>
      <c r="AL2" s="37" t="s">
        <v>75</v>
      </c>
      <c r="AM2" s="37" t="s">
        <v>76</v>
      </c>
      <c r="AN2" s="34" t="s">
        <v>19</v>
      </c>
      <c r="AO2" s="34" t="s">
        <v>20</v>
      </c>
    </row>
    <row r="3" spans="1:41" s="25" customFormat="1" x14ac:dyDescent="0.25">
      <c r="A3" s="21"/>
      <c r="B3" s="21"/>
      <c r="C3" s="22"/>
      <c r="D3" s="22"/>
      <c r="E3" s="23"/>
      <c r="F3" s="23"/>
      <c r="G3" s="24"/>
      <c r="H3" s="24"/>
      <c r="I3" s="46"/>
      <c r="J3" s="148"/>
      <c r="K3" s="148"/>
      <c r="L3" s="148"/>
      <c r="M3" s="148"/>
      <c r="N3" s="148"/>
      <c r="O3" s="37"/>
      <c r="P3" s="38"/>
      <c r="Q3" s="37"/>
      <c r="R3" s="37"/>
      <c r="S3" s="37"/>
      <c r="T3" s="37"/>
      <c r="U3" s="37"/>
      <c r="V3" s="37"/>
      <c r="W3" s="37"/>
      <c r="X3" s="37"/>
      <c r="Y3" s="37"/>
      <c r="Z3" s="39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4"/>
      <c r="AO3" s="34"/>
    </row>
    <row r="4" spans="1:41" customFormat="1" x14ac:dyDescent="0.25"/>
    <row r="5" spans="1:41" s="15" customFormat="1" x14ac:dyDescent="0.25">
      <c r="A5" s="47" t="s">
        <v>15</v>
      </c>
      <c r="B5" s="8">
        <v>431410</v>
      </c>
      <c r="C5" s="9">
        <v>0.44347867780762634</v>
      </c>
      <c r="D5" s="10">
        <v>183300</v>
      </c>
      <c r="E5" s="11"/>
      <c r="F5" s="12"/>
      <c r="G5" s="48"/>
      <c r="H5" s="48">
        <v>2500</v>
      </c>
      <c r="I5" s="49" t="s">
        <v>2</v>
      </c>
      <c r="J5" s="50" t="s">
        <v>113</v>
      </c>
      <c r="K5" s="51" t="s">
        <v>123</v>
      </c>
      <c r="L5" s="52" t="s">
        <v>12</v>
      </c>
      <c r="M5" s="52" t="s">
        <v>114</v>
      </c>
      <c r="N5" s="52" t="s">
        <v>115</v>
      </c>
      <c r="O5" s="40" t="s">
        <v>116</v>
      </c>
      <c r="P5" s="53" t="s">
        <v>1</v>
      </c>
      <c r="Q5" s="160" t="s">
        <v>4</v>
      </c>
      <c r="R5" s="161">
        <v>75</v>
      </c>
      <c r="S5" s="41" t="s">
        <v>80</v>
      </c>
      <c r="T5" s="41" t="s">
        <v>117</v>
      </c>
      <c r="U5" s="162">
        <v>54</v>
      </c>
      <c r="V5" s="54" t="s">
        <v>16</v>
      </c>
      <c r="W5" s="41" t="s">
        <v>116</v>
      </c>
      <c r="X5" s="163">
        <v>99010005</v>
      </c>
      <c r="Y5" s="13"/>
      <c r="Z5" s="42">
        <v>17964902000140</v>
      </c>
      <c r="AA5" s="42"/>
      <c r="AB5" s="13"/>
      <c r="AC5" s="13"/>
      <c r="AD5" s="13"/>
      <c r="AE5" s="13"/>
      <c r="AF5" s="14"/>
      <c r="AG5" s="13"/>
      <c r="AH5" s="13"/>
      <c r="AI5" s="14" t="s">
        <v>79</v>
      </c>
      <c r="AJ5" s="13"/>
      <c r="AK5" s="13"/>
      <c r="AL5" s="13"/>
      <c r="AM5" s="13"/>
      <c r="AN5" s="55">
        <v>241.5</v>
      </c>
      <c r="AO5" s="55">
        <v>385.36714467989833</v>
      </c>
    </row>
    <row r="6" spans="1:41" s="15" customFormat="1" x14ac:dyDescent="0.25">
      <c r="A6" s="47" t="s">
        <v>6</v>
      </c>
      <c r="B6" s="8">
        <v>431440</v>
      </c>
      <c r="C6" s="9">
        <v>0.54575713650664959</v>
      </c>
      <c r="D6" s="10">
        <v>339934</v>
      </c>
      <c r="E6" s="11"/>
      <c r="F6" s="12"/>
      <c r="G6" s="48"/>
      <c r="H6" s="48">
        <v>2500</v>
      </c>
      <c r="I6" s="49" t="s">
        <v>3</v>
      </c>
      <c r="J6" s="50" t="s">
        <v>300</v>
      </c>
      <c r="K6" s="51" t="s">
        <v>122</v>
      </c>
      <c r="L6" s="52" t="s">
        <v>13</v>
      </c>
      <c r="M6" s="52" t="s">
        <v>118</v>
      </c>
      <c r="N6" s="52" t="s">
        <v>119</v>
      </c>
      <c r="O6" s="40" t="s">
        <v>120</v>
      </c>
      <c r="P6" s="53" t="s">
        <v>1</v>
      </c>
      <c r="Q6" s="160" t="s">
        <v>5</v>
      </c>
      <c r="R6" s="161">
        <v>404</v>
      </c>
      <c r="S6" s="41" t="s">
        <v>80</v>
      </c>
      <c r="T6" s="41" t="s">
        <v>77</v>
      </c>
      <c r="U6" s="162">
        <v>53</v>
      </c>
      <c r="V6" s="54" t="s">
        <v>17</v>
      </c>
      <c r="W6" s="41" t="s">
        <v>120</v>
      </c>
      <c r="X6" s="163">
        <v>96020220</v>
      </c>
      <c r="Y6" s="13"/>
      <c r="Z6" s="42">
        <v>18257186000124</v>
      </c>
      <c r="AA6" s="42"/>
      <c r="AB6" s="13"/>
      <c r="AC6" s="13"/>
      <c r="AD6" s="13"/>
      <c r="AE6" s="13"/>
      <c r="AF6" s="14"/>
      <c r="AG6" s="13"/>
      <c r="AH6" s="13"/>
      <c r="AI6" s="14" t="s">
        <v>79</v>
      </c>
      <c r="AJ6" s="13"/>
      <c r="AK6" s="13"/>
      <c r="AL6" s="13"/>
      <c r="AM6" s="13"/>
      <c r="AN6" s="55">
        <v>0</v>
      </c>
      <c r="AO6" s="55">
        <v>548.5362955643609</v>
      </c>
    </row>
    <row r="7" spans="1:41" s="15" customFormat="1" x14ac:dyDescent="0.25">
      <c r="A7" s="47" t="s">
        <v>7</v>
      </c>
      <c r="B7" s="8">
        <v>431560</v>
      </c>
      <c r="C7" s="9">
        <v>0.47066459014960521</v>
      </c>
      <c r="D7" s="10">
        <v>194351</v>
      </c>
      <c r="E7" s="11"/>
      <c r="F7" s="12"/>
      <c r="G7" s="48"/>
      <c r="H7" s="48">
        <v>2500</v>
      </c>
      <c r="I7" s="49" t="s">
        <v>26</v>
      </c>
      <c r="J7" s="50" t="s">
        <v>21</v>
      </c>
      <c r="K7" s="51" t="s">
        <v>122</v>
      </c>
      <c r="L7" s="52" t="s">
        <v>14</v>
      </c>
      <c r="M7" s="52" t="s">
        <v>22</v>
      </c>
      <c r="N7" s="52" t="s">
        <v>23</v>
      </c>
      <c r="O7" s="40" t="s">
        <v>24</v>
      </c>
      <c r="P7" s="53" t="s">
        <v>1</v>
      </c>
      <c r="Q7" s="160" t="s">
        <v>25</v>
      </c>
      <c r="R7" s="161">
        <v>5</v>
      </c>
      <c r="S7" s="41"/>
      <c r="T7" s="41" t="s">
        <v>77</v>
      </c>
      <c r="U7" s="162">
        <v>53</v>
      </c>
      <c r="V7" s="54" t="s">
        <v>18</v>
      </c>
      <c r="W7" s="41" t="s">
        <v>24</v>
      </c>
      <c r="X7" s="163">
        <v>96200380</v>
      </c>
      <c r="Y7" s="13"/>
      <c r="Z7" s="42">
        <v>14936932000155</v>
      </c>
      <c r="AA7" s="42"/>
      <c r="AB7" s="13"/>
      <c r="AC7" s="13"/>
      <c r="AD7" s="13"/>
      <c r="AE7" s="13"/>
      <c r="AF7" s="14"/>
      <c r="AG7" s="13"/>
      <c r="AH7" s="13"/>
      <c r="AI7" s="14" t="s">
        <v>79</v>
      </c>
      <c r="AJ7" s="13"/>
      <c r="AK7" s="13"/>
      <c r="AL7" s="13"/>
      <c r="AM7" s="13"/>
      <c r="AN7" s="55">
        <v>138</v>
      </c>
      <c r="AO7" s="55">
        <v>413.18540050288988</v>
      </c>
    </row>
    <row r="8" spans="1:41" customFormat="1" x14ac:dyDescent="0.25"/>
    <row r="9" spans="1:41" s="15" customFormat="1" x14ac:dyDescent="0.25">
      <c r="A9" s="47" t="s">
        <v>273</v>
      </c>
      <c r="B9" s="8">
        <v>430510</v>
      </c>
      <c r="C9" s="9"/>
      <c r="D9" s="10"/>
      <c r="E9" s="11"/>
      <c r="F9" s="12"/>
      <c r="G9" s="48"/>
      <c r="H9" s="48">
        <v>20000</v>
      </c>
      <c r="I9" s="49" t="s">
        <v>274</v>
      </c>
      <c r="J9" s="50" t="s">
        <v>301</v>
      </c>
      <c r="K9" s="51" t="s">
        <v>123</v>
      </c>
      <c r="L9" s="52" t="s">
        <v>275</v>
      </c>
      <c r="M9" s="52" t="s">
        <v>276</v>
      </c>
      <c r="N9" s="52" t="s">
        <v>277</v>
      </c>
      <c r="O9" s="40" t="s">
        <v>278</v>
      </c>
      <c r="P9" s="53" t="s">
        <v>1</v>
      </c>
      <c r="Q9" s="160" t="s">
        <v>279</v>
      </c>
      <c r="R9" s="161">
        <v>1253</v>
      </c>
      <c r="S9" s="41" t="s">
        <v>280</v>
      </c>
      <c r="T9" s="41" t="s">
        <v>77</v>
      </c>
      <c r="U9" s="162">
        <v>54</v>
      </c>
      <c r="V9" s="54" t="s">
        <v>281</v>
      </c>
      <c r="W9" s="41" t="s">
        <v>278</v>
      </c>
      <c r="X9" s="163">
        <v>95020412</v>
      </c>
      <c r="Y9" s="13"/>
      <c r="Z9" s="42">
        <v>14327409000121</v>
      </c>
      <c r="AA9" s="42"/>
      <c r="AB9" s="13"/>
      <c r="AC9" s="13"/>
      <c r="AD9" s="13"/>
      <c r="AE9" s="13"/>
      <c r="AF9" s="14"/>
      <c r="AG9" s="13"/>
      <c r="AH9" s="13"/>
      <c r="AI9" s="14" t="s">
        <v>79</v>
      </c>
      <c r="AJ9" s="13"/>
      <c r="AK9" s="13"/>
      <c r="AL9" s="13"/>
      <c r="AM9" s="13"/>
      <c r="AN9" s="55">
        <v>222</v>
      </c>
      <c r="AO9" s="55">
        <v>356.11504681335123</v>
      </c>
    </row>
    <row r="10" spans="1:41" x14ac:dyDescent="0.25">
      <c r="G10" s="18" t="s">
        <v>80</v>
      </c>
      <c r="P10" s="162"/>
    </row>
    <row r="11" spans="1:41" x14ac:dyDescent="0.25">
      <c r="G11" s="18" t="s">
        <v>80</v>
      </c>
      <c r="P11" s="162"/>
    </row>
    <row r="12" spans="1:41" s="20" customFormat="1" x14ac:dyDescent="0.25">
      <c r="A12" s="16"/>
      <c r="B12" s="16"/>
      <c r="C12" s="16"/>
      <c r="D12" s="17"/>
      <c r="E12" s="17"/>
      <c r="F12" s="17"/>
      <c r="G12" s="18" t="s">
        <v>80</v>
      </c>
      <c r="H12" s="18"/>
      <c r="I12" s="13"/>
      <c r="J12" s="14"/>
      <c r="K12" s="13"/>
      <c r="L12" s="14"/>
      <c r="M12" s="13"/>
      <c r="N12" s="13"/>
      <c r="O12" s="13"/>
      <c r="P12" s="162"/>
      <c r="Q12" s="13"/>
      <c r="R12" s="13"/>
      <c r="S12" s="13"/>
      <c r="T12" s="13"/>
      <c r="U12" s="13"/>
      <c r="V12" s="13"/>
      <c r="W12" s="13"/>
      <c r="X12" s="13"/>
      <c r="Y12" s="13"/>
      <c r="Z12" s="4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41" s="20" customFormat="1" x14ac:dyDescent="0.25">
      <c r="A13" s="17"/>
      <c r="B13" s="16"/>
      <c r="C13" s="16"/>
      <c r="D13" s="17"/>
      <c r="E13" s="17"/>
      <c r="F13" s="17"/>
      <c r="G13" s="18" t="s">
        <v>80</v>
      </c>
      <c r="H13" s="18"/>
      <c r="I13" s="13"/>
      <c r="J13" s="14"/>
      <c r="K13" s="13"/>
      <c r="L13" s="14"/>
      <c r="M13" s="13"/>
      <c r="N13" s="13"/>
      <c r="O13" s="13"/>
      <c r="P13" s="162"/>
      <c r="Q13" s="13"/>
      <c r="R13" s="13"/>
      <c r="S13" s="13"/>
      <c r="T13" s="13"/>
      <c r="U13" s="13"/>
      <c r="V13" s="13"/>
      <c r="W13" s="13"/>
      <c r="X13" s="13"/>
      <c r="Y13" s="13"/>
      <c r="Z13" s="4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41" s="20" customFormat="1" x14ac:dyDescent="0.25">
      <c r="A14" s="17"/>
      <c r="B14" s="16"/>
      <c r="C14" s="16"/>
      <c r="D14" s="17"/>
      <c r="E14" s="17"/>
      <c r="F14" s="17"/>
      <c r="G14" s="18" t="s">
        <v>80</v>
      </c>
      <c r="H14" s="18"/>
      <c r="I14" s="13"/>
      <c r="J14" s="14"/>
      <c r="K14" s="13"/>
      <c r="L14" s="14"/>
      <c r="M14" s="13"/>
      <c r="N14" s="13"/>
      <c r="O14" s="13"/>
      <c r="P14" s="162"/>
      <c r="Q14" s="13"/>
      <c r="R14" s="13"/>
      <c r="S14" s="13"/>
      <c r="T14" s="13"/>
      <c r="U14" s="13"/>
      <c r="V14" s="13"/>
      <c r="W14" s="13"/>
      <c r="X14" s="13"/>
      <c r="Y14" s="13"/>
      <c r="Z14" s="4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41" s="20" customFormat="1" x14ac:dyDescent="0.25">
      <c r="A15" s="17"/>
      <c r="B15" s="16"/>
      <c r="C15" s="16"/>
      <c r="D15" s="17"/>
      <c r="E15" s="17"/>
      <c r="F15" s="17"/>
      <c r="G15" s="18" t="s">
        <v>80</v>
      </c>
      <c r="H15" s="18"/>
      <c r="I15" s="13"/>
      <c r="J15" s="14"/>
      <c r="K15" s="13"/>
      <c r="L15" s="14"/>
      <c r="M15" s="13"/>
      <c r="N15" s="13"/>
      <c r="O15" s="13"/>
      <c r="P15" s="162"/>
      <c r="Q15" s="13"/>
      <c r="R15" s="13"/>
      <c r="S15" s="13"/>
      <c r="T15" s="13"/>
      <c r="U15" s="13"/>
      <c r="V15" s="13"/>
      <c r="W15" s="13"/>
      <c r="X15" s="13"/>
      <c r="Y15" s="13"/>
      <c r="Z15" s="4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41" s="20" customFormat="1" x14ac:dyDescent="0.25">
      <c r="A16" s="17"/>
      <c r="B16" s="16"/>
      <c r="C16" s="16"/>
      <c r="D16" s="17"/>
      <c r="E16" s="17"/>
      <c r="F16" s="17"/>
      <c r="G16" s="18" t="s">
        <v>80</v>
      </c>
      <c r="H16" s="18"/>
      <c r="I16" s="13"/>
      <c r="J16" s="14"/>
      <c r="K16" s="13"/>
      <c r="L16" s="14"/>
      <c r="M16" s="13"/>
      <c r="N16" s="13"/>
      <c r="O16" s="13"/>
      <c r="P16" s="162"/>
      <c r="Q16" s="13"/>
      <c r="R16" s="13"/>
      <c r="S16" s="13"/>
      <c r="T16" s="13"/>
      <c r="U16" s="13"/>
      <c r="V16" s="13"/>
      <c r="W16" s="13"/>
      <c r="X16" s="13"/>
      <c r="Y16" s="13"/>
      <c r="Z16" s="4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16" x14ac:dyDescent="0.25">
      <c r="A17" s="17"/>
      <c r="P17" s="162"/>
    </row>
    <row r="18" spans="1:16" x14ac:dyDescent="0.25">
      <c r="P18" s="162"/>
    </row>
    <row r="19" spans="1:16" x14ac:dyDescent="0.25">
      <c r="P19" s="162"/>
    </row>
    <row r="20" spans="1:16" x14ac:dyDescent="0.25">
      <c r="P20" s="162"/>
    </row>
    <row r="21" spans="1:16" x14ac:dyDescent="0.25">
      <c r="P21" s="162"/>
    </row>
    <row r="22" spans="1:16" x14ac:dyDescent="0.25">
      <c r="P22" s="162"/>
    </row>
    <row r="23" spans="1:16" x14ac:dyDescent="0.25">
      <c r="P23" s="162"/>
    </row>
    <row r="24" spans="1:16" x14ac:dyDescent="0.25">
      <c r="P24" s="162"/>
    </row>
    <row r="25" spans="1:16" x14ac:dyDescent="0.25">
      <c r="P25" s="162"/>
    </row>
    <row r="26" spans="1:16" x14ac:dyDescent="0.25">
      <c r="P26" s="162"/>
    </row>
    <row r="27" spans="1:16" x14ac:dyDescent="0.25">
      <c r="P27" s="162"/>
    </row>
    <row r="28" spans="1:16" x14ac:dyDescent="0.25">
      <c r="P28" s="162"/>
    </row>
    <row r="29" spans="1:16" x14ac:dyDescent="0.25">
      <c r="P29" s="162"/>
    </row>
    <row r="30" spans="1:16" x14ac:dyDescent="0.25">
      <c r="P30" s="162"/>
    </row>
    <row r="31" spans="1:16" x14ac:dyDescent="0.25">
      <c r="P31" s="162"/>
    </row>
    <row r="32" spans="1:16" x14ac:dyDescent="0.25">
      <c r="P32" s="162"/>
    </row>
    <row r="33" spans="16:16" x14ac:dyDescent="0.25">
      <c r="P33" s="162"/>
    </row>
    <row r="34" spans="16:16" x14ac:dyDescent="0.25">
      <c r="P34" s="162"/>
    </row>
    <row r="35" spans="16:16" x14ac:dyDescent="0.25">
      <c r="P35" s="162"/>
    </row>
    <row r="36" spans="16:16" x14ac:dyDescent="0.25">
      <c r="P36" s="162"/>
    </row>
    <row r="37" spans="16:16" x14ac:dyDescent="0.25">
      <c r="P37" s="162"/>
    </row>
    <row r="38" spans="16:16" x14ac:dyDescent="0.25">
      <c r="P38" s="162"/>
    </row>
    <row r="39" spans="16:16" x14ac:dyDescent="0.25">
      <c r="P39" s="162"/>
    </row>
    <row r="40" spans="16:16" x14ac:dyDescent="0.25">
      <c r="P40" s="162"/>
    </row>
    <row r="41" spans="16:16" x14ac:dyDescent="0.25">
      <c r="P41" s="162"/>
    </row>
    <row r="42" spans="16:16" x14ac:dyDescent="0.25">
      <c r="P42" s="162"/>
    </row>
  </sheetData>
  <phoneticPr fontId="19" type="noConversion"/>
  <dataValidations count="24">
    <dataValidation type="textLength" operator="lessThanOrEqual" allowBlank="1" showInputMessage="1" showErrorMessage="1" promptTitle="TIPO LOGRADOURO" prompt="Informar o tipo de logradouro: AV, RUA, BC, EST, LI, etc._x000a_Tamanho: 7" sqref="E10:E65536 P10:P42">
      <formula1>7</formula1>
    </dataValidation>
    <dataValidation type="textLength" operator="lessThanOrEqual" allowBlank="1" showInputMessage="1" showErrorMessage="1" promptTitle="NÚMERO" prompt="Informar o número, no logradouro. Se for sem número, informar &quot;S/N&quot;._x000a_Tamanho: 5" sqref="R5:R7 F10:F65536 R9">
      <formula1>5</formula1>
    </dataValidation>
    <dataValidation type="textLength" operator="lessThanOrEqual" allowBlank="1" showInputMessage="1" showErrorMessage="1" promptTitle="CONTA CORRENTE" prompt="Informar o número da conta, sem pontos, barra, hifen, etc._x000a_Tamanho: 15" sqref="AE5:AE7 Q10:Q65536 AE9">
      <formula1>15</formula1>
    </dataValidation>
    <dataValidation type="textLength" operator="lessThanOrEqual" allowBlank="1" showInputMessage="1" showErrorMessage="1" promptTitle="AGÊNCIA" prompt="Informar o código do agência._x000a_Tamanho: 4" sqref="P43:P65536 AD5:AD7 AD9">
      <formula1>4</formula1>
    </dataValidation>
    <dataValidation type="textLength" operator="lessThanOrEqual" allowBlank="1" showInputMessage="1" showErrorMessage="1" promptTitle="CREDOR" prompt="informar o código de credor, se já possuir cadastro." sqref="AK5:AK7 W10:W65536 AK9">
      <formula1>8</formula1>
    </dataValidation>
    <dataValidation type="textLength" operator="lessThanOrEqual" allowBlank="1" showInputMessage="1" showErrorMessage="1" promptTitle="INSS" prompt="Informar o número do INSS só com números._x000a_Tamanho: 11" sqref="AB5:AB7 N10:N65536 AB9">
      <formula1>11</formula1>
    </dataValidation>
    <dataValidation type="textLength" operator="lessThanOrEqual" allowBlank="1" showInputMessage="1" showErrorMessage="1" sqref="AM5:AM7 Y10:Y65536 AM9">
      <formula1>3</formula1>
    </dataValidation>
    <dataValidation type="textLength" operator="equal" allowBlank="1" showInputMessage="1" showErrorMessage="1" promptTitle="CLASSIFICAÇÃO DA RECEITA" prompt="Informar o número da classificação da receita com doze dígitos._x000a_Tamanho: 12" sqref="AJ5:AJ7 V10:V65536 AJ9">
      <formula1>12</formula1>
    </dataValidation>
    <dataValidation type="textLength" operator="lessThanOrEqual" allowBlank="1" showInputMessage="1" showErrorMessage="1" sqref="AL5:AL7 X10:X65536 AL9">
      <formula1>6</formula1>
    </dataValidation>
    <dataValidation type="textLength" operator="lessThanOrEqual" allowBlank="1" showInputMessage="1" showErrorMessage="1" promptTitle="DDD" prompt="Informar o DDD._x000a_Tamanho: 4" sqref="U5:U7 H10:H65536 U9">
      <formula1>4</formula1>
    </dataValidation>
    <dataValidation type="textLength" operator="lessThanOrEqual" allowBlank="1" showInputMessage="1" showErrorMessage="1" promptTitle="CEP" prompt="Informar o CEP. Só números, sem hifen._x000a_Tamanho: 8" sqref="X5:X7 J10:J65536 X9">
      <formula1>8</formula1>
    </dataValidation>
    <dataValidation type="textLength" operator="lessThanOrEqual" allowBlank="1" showInputMessage="1" showErrorMessage="1" promptTitle="CPF" prompt="Informar o CPF do credor só com números, sem pontos, hífen ou barra._x000a_Correto: 00011122233_x000a_Errado: 000.111.222-33_x000a_Tamanho: 11" sqref="Y5:Y7 K10:K65536 Y9">
      <formula1>11</formula1>
    </dataValidation>
    <dataValidation type="textLength" operator="lessThanOrEqual" allowBlank="1" showInputMessage="1" showErrorMessage="1" promptTitle="PIS" prompt="Informar o PIS só com números._x000a_Tamanho: 11" sqref="Z5:AA7 M10:M65536 Z9:AA9">
      <formula1>11</formula1>
    </dataValidation>
    <dataValidation type="textLength" operator="lessThanOrEqual" allowBlank="1" showInputMessage="1" showErrorMessage="1" promptTitle="BANCO" prompt="Informar o código do banco._x000a_Tamanho: 3" sqref="AC5:AC7 O10:O65536 AC9">
      <formula1>3</formula1>
    </dataValidation>
    <dataValidation type="textLength" operator="lessThanOrEqual" allowBlank="1" showInputMessage="1" showErrorMessage="1" promptTitle="SETOR GOVERNAMENTAL" prompt="Informar o setor governamental, com oito dígitos._x000a_Tamanho: 8" sqref="AF5:AF7 R10:R65536 AF9">
      <formula1>8</formula1>
    </dataValidation>
    <dataValidation type="textLength" operator="equal" allowBlank="1" showInputMessage="1" showErrorMessage="1" promptTitle="RECURSO" prompt="Informar o número do recurso com quatro dígitos._x000a_Tamanho: 4" sqref="AH5:AH7 T10:T65536 AH9">
      <formula1>4</formula1>
    </dataValidation>
    <dataValidation type="textLength" operator="lessThanOrEqual" allowBlank="1" showInputMessage="1" showErrorMessage="1" promptTitle="CONTRAPARTIDA" prompt="Informar o número da contrapartida com nove dígitos._x000a_Tamanho: 9" sqref="AG5:AG7 S10:S65536 AG9">
      <formula1>9</formula1>
    </dataValidation>
    <dataValidation type="textLength" operator="equal" allowBlank="1" showInputMessage="1" showErrorMessage="1" promptTitle="PROJETO" prompt="Informar o código do projeto com quatro dígitos._x000a_Tamanho: 4" sqref="AI5:AI7 U10:U65536 AI9">
      <formula1>4</formula1>
    </dataValidation>
    <dataValidation type="textLength" allowBlank="1" showInputMessage="1" showErrorMessage="1" promptTitle="NOME" prompt="Informar nome completo. Não utilizar acentos e caracteres especiais, tais como: ' &quot; ´ ~ ^ * ç ¨_x000a_Tamanho: 46" sqref="O5:O7 O2:O3 D10:D65536 O9">
      <formula1>0</formula1>
      <formula2>46</formula2>
    </dataValidation>
    <dataValidation type="textLength" operator="lessThanOrEqual" allowBlank="1" showInputMessage="1" showErrorMessage="1" promptTitle="CNPJ" prompt="Informar o CNPJ do credor só com números, sem pontos, hífen ou barra._x000a_Correto: 00111222000133_x000a_Errado: 00.111.222/0001-33_x000a_Tamanho: 14" sqref="L10:L65536">
      <formula1>14</formula1>
    </dataValidation>
    <dataValidation type="textLength" operator="lessThanOrEqual" allowBlank="1" showInputMessage="1" showErrorMessage="1" promptTitle="COMPLEMENTO" prompt="Informar o complemento do endereço._x000a_Tamanho: 15" sqref="S5:S7 G10:G65536 S9">
      <formula1>15</formula1>
    </dataValidation>
    <dataValidation type="textLength" operator="lessThanOrEqual" allowBlank="1" showInputMessage="1" showErrorMessage="1" promptTitle="COD. MUNICÍPIO" prompt="Informar o código do município._x000a_Tamanho: 4" sqref="I10:I65536">
      <formula1>4</formula1>
    </dataValidation>
    <dataValidation type="textLength" operator="lessThanOrEqual" allowBlank="1" showInputMessage="1" showErrorMessage="1" promptTitle="BAIRRO" prompt="Informar o Bairro._x000a_Tamanho: 36" sqref="T5:T7 T9">
      <formula1>36</formula1>
    </dataValidation>
    <dataValidation type="textLength" operator="lessThanOrEqual" allowBlank="1" showInputMessage="1" showErrorMessage="1" promptTitle="FONE" prompt="Informar o telefone._x000a_Tamanho: 8" sqref="V5:V7 V9">
      <formula1>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0"/>
  <sheetViews>
    <sheetView workbookViewId="0">
      <selection activeCell="D14" sqref="D14:L15"/>
    </sheetView>
  </sheetViews>
  <sheetFormatPr defaultColWidth="8.7109375" defaultRowHeight="15" x14ac:dyDescent="0.25"/>
  <cols>
    <col min="1" max="16384" width="8.7109375" style="153"/>
  </cols>
  <sheetData>
    <row r="1" spans="2:15" s="149" customFormat="1" x14ac:dyDescent="0.25"/>
    <row r="2" spans="2:15" s="149" customFormat="1" x14ac:dyDescent="0.25"/>
    <row r="3" spans="2:15" s="149" customFormat="1" ht="23.25" x14ac:dyDescent="0.25">
      <c r="D3" s="150" t="s">
        <v>0</v>
      </c>
    </row>
    <row r="4" spans="2:15" s="149" customFormat="1" ht="23.25" x14ac:dyDescent="0.25">
      <c r="D4" s="151" t="s">
        <v>374</v>
      </c>
      <c r="F4" s="165"/>
      <c r="G4" s="165"/>
      <c r="H4" s="165"/>
      <c r="I4" s="165"/>
      <c r="J4" s="165"/>
      <c r="K4" s="165"/>
      <c r="L4" s="165"/>
      <c r="M4" s="165"/>
      <c r="N4" s="165"/>
      <c r="O4" s="165"/>
    </row>
    <row r="5" spans="2:15" s="149" customFormat="1" ht="23.25" x14ac:dyDescent="0.25">
      <c r="D5" s="151" t="s">
        <v>8</v>
      </c>
      <c r="F5" s="151"/>
      <c r="G5" s="151"/>
      <c r="H5" s="151"/>
      <c r="I5" s="152"/>
      <c r="J5" s="152"/>
    </row>
    <row r="6" spans="2:15" s="149" customFormat="1" ht="23.25" x14ac:dyDescent="0.25">
      <c r="F6" s="151"/>
      <c r="G6" s="151"/>
      <c r="H6" s="151"/>
      <c r="I6" s="152"/>
      <c r="J6" s="151"/>
    </row>
    <row r="7" spans="2:15" s="149" customFormat="1" ht="23.25" x14ac:dyDescent="0.25">
      <c r="F7" s="151"/>
      <c r="G7" s="151"/>
      <c r="H7" s="151"/>
      <c r="I7" s="152"/>
      <c r="J7" s="152"/>
    </row>
    <row r="8" spans="2:15" s="149" customFormat="1" x14ac:dyDescent="0.25"/>
    <row r="9" spans="2:15" s="149" customFormat="1" x14ac:dyDescent="0.25"/>
    <row r="10" spans="2:15" s="149" customFormat="1" x14ac:dyDescent="0.25"/>
    <row r="11" spans="2:15" s="149" customFormat="1" ht="28.5" x14ac:dyDescent="0.45">
      <c r="B11" s="397" t="s">
        <v>121</v>
      </c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</row>
    <row r="12" spans="2:15" s="149" customFormat="1" x14ac:dyDescent="0.25"/>
    <row r="13" spans="2:15" s="149" customFormat="1" x14ac:dyDescent="0.25"/>
    <row r="14" spans="2:15" s="149" customFormat="1" x14ac:dyDescent="0.25">
      <c r="D14" s="398" t="s">
        <v>15</v>
      </c>
      <c r="E14" s="398"/>
      <c r="F14" s="398"/>
      <c r="G14" s="398"/>
      <c r="H14" s="398"/>
      <c r="I14" s="398"/>
      <c r="J14" s="398"/>
      <c r="K14" s="398"/>
      <c r="L14" s="398"/>
    </row>
    <row r="15" spans="2:15" s="149" customFormat="1" x14ac:dyDescent="0.25">
      <c r="D15" s="398"/>
      <c r="E15" s="398"/>
      <c r="F15" s="398"/>
      <c r="G15" s="398"/>
      <c r="H15" s="398"/>
      <c r="I15" s="398"/>
      <c r="J15" s="398"/>
      <c r="K15" s="398"/>
      <c r="L15" s="398"/>
    </row>
    <row r="16" spans="2:15" s="149" customFormat="1" x14ac:dyDescent="0.25"/>
    <row r="17" s="149" customFormat="1" x14ac:dyDescent="0.25"/>
    <row r="18" s="149" customFormat="1" x14ac:dyDescent="0.25"/>
    <row r="19" s="149" customFormat="1" x14ac:dyDescent="0.25"/>
    <row r="20" s="149" customFormat="1" x14ac:dyDescent="0.25"/>
  </sheetData>
  <mergeCells count="2">
    <mergeCell ref="B11:N11"/>
    <mergeCell ref="D14:L15"/>
  </mergeCells>
  <dataValidations count="1">
    <dataValidation type="list" allowBlank="1" showInputMessage="1" showErrorMessage="1" sqref="D14:L15">
      <formula1>Listaresid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12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5</vt:i4>
      </vt:variant>
    </vt:vector>
  </HeadingPairs>
  <TitlesOfParts>
    <vt:vector size="18" baseType="lpstr">
      <vt:lpstr>menu</vt:lpstr>
      <vt:lpstr>Centrodia</vt:lpstr>
      <vt:lpstr>presidencia</vt:lpstr>
      <vt:lpstr>creas2015</vt:lpstr>
      <vt:lpstr>Planilha1</vt:lpstr>
      <vt:lpstr>Prest. contas</vt:lpstr>
      <vt:lpstr>bdcreas</vt:lpstr>
      <vt:lpstr>B_DADOS</vt:lpstr>
      <vt:lpstr>ENTRADAresidencia</vt:lpstr>
      <vt:lpstr>EntradaCentro</vt:lpstr>
      <vt:lpstr>Entrada_creas</vt:lpstr>
      <vt:lpstr>Plan1</vt:lpstr>
      <vt:lpstr>Gráf1</vt:lpstr>
      <vt:lpstr>Centrodia!Area_de_impressao</vt:lpstr>
      <vt:lpstr>Lista_de_Municipios</vt:lpstr>
      <vt:lpstr>listacentro</vt:lpstr>
      <vt:lpstr>listacreas</vt:lpstr>
      <vt:lpstr>Listaresid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2015-11-07T14:01:09Z</dcterms:created>
  <dcterms:modified xsi:type="dcterms:W3CDTF">2020-08-19T14:52:05Z</dcterms:modified>
</cp:coreProperties>
</file>